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50" windowHeight="11760" activeTab="1"/>
  </bookViews>
  <sheets>
    <sheet name="Расчет уставок для Тр-ра" sheetId="1" r:id="rId1"/>
    <sheet name="Справочные данные тр-ров 6-35 к" sheetId="2" r:id="rId2"/>
    <sheet name="Выбор коэффициентов" sheetId="3" r:id="rId3"/>
  </sheets>
  <definedNames/>
  <calcPr fullCalcOnLoad="1"/>
</workbook>
</file>

<file path=xl/comments1.xml><?xml version="1.0" encoding="utf-8"?>
<comments xmlns="http://schemas.openxmlformats.org/spreadsheetml/2006/main">
  <authors>
    <author>storoguk</author>
  </authors>
  <commentList>
    <comment ref="K9" authorId="0">
      <text>
        <r>
          <rPr>
            <b/>
            <sz val="8"/>
            <rFont val="Tahoma"/>
            <family val="0"/>
          </rPr>
          <t>storozhuk:</t>
        </r>
        <r>
          <rPr>
            <sz val="8"/>
            <rFont val="Tahoma"/>
            <family val="0"/>
          </rPr>
          <t xml:space="preserve">
Результат расчета</t>
        </r>
      </text>
    </comment>
    <comment ref="K18" authorId="0">
      <text>
        <r>
          <rPr>
            <b/>
            <sz val="8"/>
            <rFont val="Tahoma"/>
            <family val="0"/>
          </rPr>
          <t>storozhuk:
Результат расчета</t>
        </r>
      </text>
    </comment>
    <comment ref="K19" authorId="0">
      <text>
        <r>
          <rPr>
            <b/>
            <sz val="8"/>
            <rFont val="Tahoma"/>
            <family val="0"/>
          </rPr>
          <t>storozhuk:
Результат расчета</t>
        </r>
      </text>
    </comment>
    <comment ref="K23" authorId="0">
      <text>
        <r>
          <rPr>
            <b/>
            <sz val="8"/>
            <rFont val="Tahoma"/>
            <family val="0"/>
          </rPr>
          <t>storozhuk:
Результат расчета</t>
        </r>
      </text>
    </comment>
    <comment ref="K24" authorId="0">
      <text>
        <r>
          <rPr>
            <b/>
            <sz val="8"/>
            <rFont val="Tahoma"/>
            <family val="0"/>
          </rPr>
          <t>storozhuk:
Результат расчета</t>
        </r>
      </text>
    </comment>
    <comment ref="K25" authorId="0">
      <text>
        <r>
          <rPr>
            <b/>
            <sz val="8"/>
            <rFont val="Tahoma"/>
            <family val="0"/>
          </rPr>
          <t>storozhuk:
Результат расчета</t>
        </r>
      </text>
    </comment>
    <comment ref="K30" authorId="0">
      <text>
        <r>
          <rPr>
            <b/>
            <sz val="8"/>
            <rFont val="Tahoma"/>
            <family val="0"/>
          </rPr>
          <t>storozhuk:
Результат расчета</t>
        </r>
      </text>
    </comment>
    <comment ref="K31" authorId="0">
      <text>
        <r>
          <rPr>
            <b/>
            <sz val="8"/>
            <rFont val="Tahoma"/>
            <family val="0"/>
          </rPr>
          <t>storozhuk:
Результат расчета</t>
        </r>
      </text>
    </comment>
    <comment ref="K33" authorId="0">
      <text>
        <r>
          <rPr>
            <b/>
            <sz val="8"/>
            <rFont val="Tahoma"/>
            <family val="0"/>
          </rPr>
          <t>storozhuk:
Результат расчета</t>
        </r>
      </text>
    </comment>
    <comment ref="K34" authorId="0">
      <text>
        <r>
          <rPr>
            <b/>
            <sz val="8"/>
            <rFont val="Tahoma"/>
            <family val="0"/>
          </rPr>
          <t>storozhuk:
Результат расчета</t>
        </r>
      </text>
    </comment>
    <comment ref="K41" authorId="0">
      <text>
        <r>
          <rPr>
            <b/>
            <sz val="8"/>
            <rFont val="Tahoma"/>
            <family val="0"/>
          </rPr>
          <t>storozhuk:
Результат расчета</t>
        </r>
      </text>
    </comment>
    <comment ref="K42" authorId="0">
      <text>
        <r>
          <rPr>
            <b/>
            <sz val="8"/>
            <rFont val="Tahoma"/>
            <family val="0"/>
          </rPr>
          <t>storozhuk:
Результат расчета</t>
        </r>
      </text>
    </comment>
    <comment ref="K47" authorId="0">
      <text>
        <r>
          <rPr>
            <b/>
            <sz val="8"/>
            <rFont val="Tahoma"/>
            <family val="0"/>
          </rPr>
          <t>storozhuk:
Результат расчета</t>
        </r>
      </text>
    </comment>
    <comment ref="K48" authorId="0">
      <text>
        <r>
          <rPr>
            <b/>
            <sz val="8"/>
            <rFont val="Tahoma"/>
            <family val="0"/>
          </rPr>
          <t>storozhuk:
Результат расчета</t>
        </r>
      </text>
    </comment>
    <comment ref="K53" authorId="0">
      <text>
        <r>
          <rPr>
            <b/>
            <sz val="8"/>
            <rFont val="Tahoma"/>
            <family val="0"/>
          </rPr>
          <t>storozhuk:
Результат расчета</t>
        </r>
      </text>
    </comment>
    <comment ref="K54" authorId="0">
      <text>
        <r>
          <rPr>
            <b/>
            <sz val="8"/>
            <rFont val="Tahoma"/>
            <family val="0"/>
          </rPr>
          <t>storozhuk:
Результат расчета</t>
        </r>
      </text>
    </comment>
    <comment ref="K43" authorId="0">
      <text>
        <r>
          <rPr>
            <b/>
            <sz val="8"/>
            <rFont val="Tahoma"/>
            <family val="0"/>
          </rPr>
          <t>storozhuk:
Результат расчета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<sst xmlns="http://schemas.openxmlformats.org/spreadsheetml/2006/main" count="1309" uniqueCount="524">
  <si>
    <t>Расчет уставок для понижающего трансформатора 10/0,4 кВ</t>
  </si>
  <si>
    <t>Исходные данные</t>
  </si>
  <si>
    <t>Мощность трансформатора</t>
  </si>
  <si>
    <t>Длина линии до тр-ра</t>
  </si>
  <si>
    <t>Тип защиты</t>
  </si>
  <si>
    <t>Напряжение короткого замыкания</t>
  </si>
  <si>
    <t>Схема соединения обмоток ТТ, Kсх</t>
  </si>
  <si>
    <t>SEPAM 1000+ S40</t>
  </si>
  <si>
    <t>Обозначение
и ед. изм.
Величины</t>
  </si>
  <si>
    <t>Sном, [кВА]</t>
  </si>
  <si>
    <t>Uном, [кВ]</t>
  </si>
  <si>
    <t>-</t>
  </si>
  <si>
    <t>Uк%, [%]</t>
  </si>
  <si>
    <t>Kсх, [-]</t>
  </si>
  <si>
    <t>Наименование</t>
  </si>
  <si>
    <t>№  п.п.</t>
  </si>
  <si>
    <t>РУ-10 кВ</t>
  </si>
  <si>
    <t>Тр-р 400кВА</t>
  </si>
  <si>
    <t xml:space="preserve">Ток 3-х фазного КЗ в мин. режиме на шинах 10кВ </t>
  </si>
  <si>
    <t>Iкз.min, [кА]</t>
  </si>
  <si>
    <t>Сопротивление системы</t>
  </si>
  <si>
    <t>Хс, [Ом]</t>
  </si>
  <si>
    <t>Рассчет всех сопротивлений  
элементов
защищаемой линии</t>
  </si>
  <si>
    <t>Uс, [кВ]</t>
  </si>
  <si>
    <t>Напряжение среднее (для расчетов токов КЗ)</t>
  </si>
  <si>
    <t>Номинальное напряжение</t>
  </si>
  <si>
    <t>Хкл, [Ом]</t>
  </si>
  <si>
    <t>Сопротивление кабеля:</t>
  </si>
  <si>
    <t>Удельное сопротивление кабеля</t>
  </si>
  <si>
    <t>Количество ниток в кабеле</t>
  </si>
  <si>
    <t>Длина защищаемой линии</t>
  </si>
  <si>
    <t>Xуд, [Ом/км]</t>
  </si>
  <si>
    <t>n, [-]</t>
  </si>
  <si>
    <t>L, [км]</t>
  </si>
  <si>
    <t>Сопротивление двухобмоточного тр-ра</t>
  </si>
  <si>
    <t>Xтр, [Ом]</t>
  </si>
  <si>
    <t>Суммарное сопротивление</t>
  </si>
  <si>
    <r>
      <t>Х</t>
    </r>
    <r>
      <rPr>
        <sz val="8"/>
        <rFont val="Times New Roman"/>
        <family val="1"/>
      </rPr>
      <t xml:space="preserve">∑, </t>
    </r>
    <r>
      <rPr>
        <sz val="12"/>
        <rFont val="Times New Roman"/>
        <family val="1"/>
      </rPr>
      <t>[Ом]</t>
    </r>
  </si>
  <si>
    <t>Первичный ток срабатывания защиты</t>
  </si>
  <si>
    <t>Iс.з.1, [A]</t>
  </si>
  <si>
    <t>Коэффициент отстройки</t>
  </si>
  <si>
    <t>Коэффициент броска тока намагничивания</t>
  </si>
  <si>
    <t>Kбр, [-]</t>
  </si>
  <si>
    <t>Kотс., [-]</t>
  </si>
  <si>
    <t>Рассчетные
коэффициенты</t>
  </si>
  <si>
    <t>Рассчетные
коэффи-
циенты</t>
  </si>
  <si>
    <t>Первичный бросок тока намагничивания трансформатора</t>
  </si>
  <si>
    <t>Iс.з.2, [A]</t>
  </si>
  <si>
    <t>Номинальный ток</t>
  </si>
  <si>
    <t>Iном, [А]</t>
  </si>
  <si>
    <t>Принимаем первичный ток срабатывания защиты</t>
  </si>
  <si>
    <t>[A]</t>
  </si>
  <si>
    <t>Вторичный ток срабатывания реле</t>
  </si>
  <si>
    <t>Iс.р, [A]</t>
  </si>
  <si>
    <t>Коэффициент схемы включения ТТ</t>
  </si>
  <si>
    <t>Kч, [-]</t>
  </si>
  <si>
    <t>Коэффициент трансформации ТТ, nтт=100/5</t>
  </si>
  <si>
    <t>nтт, [-]</t>
  </si>
  <si>
    <t>Максимально-токовая защита (МТЗ)</t>
  </si>
  <si>
    <t>Токовая отсечка (ТО)</t>
  </si>
  <si>
    <t>Коэффициент надежности</t>
  </si>
  <si>
    <t>Kн., [-]</t>
  </si>
  <si>
    <t>Коэффициент загрузки</t>
  </si>
  <si>
    <t>Kз, [-]</t>
  </si>
  <si>
    <t>Коэффициент возврата</t>
  </si>
  <si>
    <t>Kв, [-]</t>
  </si>
  <si>
    <t>Коэффициент самозапуска</t>
  </si>
  <si>
    <t>Kсзп, [-]</t>
  </si>
  <si>
    <t>Максимальный рабочий ток</t>
  </si>
  <si>
    <t>Imax, [A]</t>
  </si>
  <si>
    <t>Iс.з, [A]</t>
  </si>
  <si>
    <t>Kотс, [-]</t>
  </si>
  <si>
    <t>Первичный ток срабатывания защиты от перегрузки</t>
  </si>
  <si>
    <t>Защита от перегрузки</t>
  </si>
  <si>
    <t>Наименование присоединений</t>
  </si>
  <si>
    <t>Расчет взят с сайта Raschet.info</t>
  </si>
  <si>
    <t>Ток 3-х фазного КЗ за трансформатором, на стороне 0,4 кВ</t>
  </si>
  <si>
    <t>АПвЭВнг –
3х95 мм2</t>
  </si>
  <si>
    <t>Кабель</t>
  </si>
  <si>
    <t>Коэффициент чувствительности защиты при 2-х фазном КЗ</t>
  </si>
  <si>
    <t>Примечание:</t>
  </si>
  <si>
    <t>−</t>
  </si>
  <si>
    <r>
      <t xml:space="preserve">− </t>
    </r>
    <r>
      <rPr>
        <sz val="12"/>
        <rFont val="Times New Roman"/>
        <family val="1"/>
      </rPr>
      <t>значения в этих ячейках запрещено удалять (корректировать), в противном случае расчет не будет корректно работать!</t>
    </r>
  </si>
  <si>
    <t>Расчетные формулы
(в именованных единицах)</t>
  </si>
  <si>
    <t>Iкз.max НН, [А]</t>
  </si>
  <si>
    <t>Для проверки формул и результатов, можно использвать "Зависимость формул". Для этого заходим в: Сервис-Зависимости формул-Влияющие ячейки или Зависимые ячейки</t>
  </si>
  <si>
    <t>Iс.з.пред. [A]</t>
  </si>
  <si>
    <t>Ток срабатывания ввода на стороне 0,4 кВ, 
приведенный к стороне в/н</t>
  </si>
  <si>
    <t>Как мы видим условие отстройки от защит 0,4 кВ выполняется.</t>
  </si>
  <si>
    <t>38,85 &gt; 32,4</t>
  </si>
  <si>
    <t>Список литературы:</t>
  </si>
  <si>
    <t xml:space="preserve">1. Выпуск №3. Методика расчета уставок для Sepam. А.Л. Соловьев. 2006г.
2. Выпуск №10. Методика выбора уставок защит Sepam присоединений РП (РТП) 6-10 кВ с ячейками SM6. А.Н. Ермишкин. 2007 г.
3. Расчеты релейной защиты и автоматики распределительных сетей. М. А. Шабад, 2003г.
4. Как рассчитать ток короткого замыкания. Е. Н. Беляев. 1983г.
5. Правила устройства электроустановок (ПУЭ). Седьмое издание. 2008г.
</t>
  </si>
  <si>
    <t>Согласование с нижестоящей защитой 
(Отсройка от защит на стороне 0,4 кВ)</t>
  </si>
  <si>
    <t>Выбор рассчетных коэффициентов</t>
  </si>
  <si>
    <t>Тип</t>
  </si>
  <si>
    <t>Uвн</t>
  </si>
  <si>
    <t>Uнн</t>
  </si>
  <si>
    <t>Sном</t>
  </si>
  <si>
    <t>Рхх</t>
  </si>
  <si>
    <t>Ркз</t>
  </si>
  <si>
    <t>Ек%</t>
  </si>
  <si>
    <t>Ixx</t>
  </si>
  <si>
    <t>Справчочные данные трансформаторов с высшим напряжением 
6-35 кВ</t>
  </si>
  <si>
    <t>ТД-10</t>
  </si>
  <si>
    <t>Тип реле</t>
  </si>
  <si>
    <t>Коэфф. Надежности, Кн</t>
  </si>
  <si>
    <t>Коэффициент возврата, Кв</t>
  </si>
  <si>
    <t>типа РТВ</t>
  </si>
  <si>
    <t>РТ-40</t>
  </si>
  <si>
    <t>РТ-80</t>
  </si>
  <si>
    <t>типа РСТ-11</t>
  </si>
  <si>
    <t>типа РСТ-13</t>
  </si>
  <si>
    <t>Примечание</t>
  </si>
  <si>
    <t>Расчеты релейной защиты и автоматики распределительных сетей. М. А. Шабад, 2003г.</t>
  </si>
  <si>
    <t>Sepam</t>
  </si>
  <si>
    <t>Выпуск №10. Методика выбора уставок защит Sepam присоединений РП (РТП) 6-10 кВ с ячейками SM6. А.Н. Ермишкин. 2007 г.</t>
  </si>
  <si>
    <t>РТ-85</t>
  </si>
  <si>
    <t>0,3-0,4</t>
  </si>
  <si>
    <t>РП-341</t>
  </si>
  <si>
    <t>цифровые реле</t>
  </si>
  <si>
    <t>Коэффициент схемы включения ТТ, Kсх</t>
  </si>
  <si>
    <t>Схемы выполнения максимальной токовой защиты</t>
  </si>
  <si>
    <t>Ксх</t>
  </si>
  <si>
    <t>√3</t>
  </si>
  <si>
    <t>Полная звезда (Рис.2-1, а)</t>
  </si>
  <si>
    <t>Не полная звезда с двумя реле (Рис.2-1, б)</t>
  </si>
  <si>
    <t>Неполня звезда с тремя реле, (третье реле включено в обратный провод, Рис.2-1, б)</t>
  </si>
  <si>
    <t>Треугольник с тремя реле  (Рис.2-1, в)</t>
  </si>
  <si>
    <t>Треугольник с двумя реле (Рис.2-1, г)</t>
  </si>
  <si>
    <t>Схема включения одного реле на разность токов двух фаз А и С (Рис.1-10)</t>
  </si>
  <si>
    <t>Расчеты релейной защиты и автоматики распределительных сетей. М. А. Шабад, 2003г., страница 158-159</t>
  </si>
  <si>
    <t>Параметры силовых двухобмоточных трансформаторов с регулированием напряжения под нагрузкой</t>
  </si>
  <si>
    <t>Тип трансформатора</t>
  </si>
  <si>
    <t>Номинальное напряжения обмоток, кВ</t>
  </si>
  <si>
    <t>ВН</t>
  </si>
  <si>
    <t>НН</t>
  </si>
  <si>
    <t>Напряжение Uк для различных значений регулируемого напряжения, %</t>
  </si>
  <si>
    <t>мин.</t>
  </si>
  <si>
    <t>среднее</t>
  </si>
  <si>
    <t>макс.</t>
  </si>
  <si>
    <t xml:space="preserve">Составлено по данным ГОСТ, действительным на 1 июня 1978 г: трансформаторы с высшим напряжением - 110 кВ соответствуют ГОСТ 12965-74, 150 кВ - ГОСТ 17546-72, 220 кВ - ГОСТ 15957-70, 330 кВ - ГОСТ 17545-72. Регулирование осуществляется с помощью РПН в нейтрали ВН на трансформаторах с ВН 110 кВ в пределах ±16% (±9 ступеней); на трансформаторах с ВН 150, 220 и 330 кВ в пределах ±12% (не менее ±8 ступеней). </t>
  </si>
  <si>
    <t>ТДН-10000/110</t>
  </si>
  <si>
    <t>6,6; 11,0</t>
  </si>
  <si>
    <t>ТДН-16000/110</t>
  </si>
  <si>
    <t>ТРДН-25000/110</t>
  </si>
  <si>
    <t>ТРДН-32000/110</t>
  </si>
  <si>
    <t>ТРДН-40000/110</t>
  </si>
  <si>
    <t>6,3-6,3; 10,5-10,5; 6,3-10,5</t>
  </si>
  <si>
    <t>ТРДЦН-80000/110</t>
  </si>
  <si>
    <t>ТДЦН-80000/110</t>
  </si>
  <si>
    <t>ТРДЦН-63000/110</t>
  </si>
  <si>
    <t>ТРДЦН-125000/110</t>
  </si>
  <si>
    <t>10,5-10,5</t>
  </si>
  <si>
    <t>ТДН-16000/150</t>
  </si>
  <si>
    <t>ТРДН-32000/150</t>
  </si>
  <si>
    <t>ТРДН-63000/150</t>
  </si>
  <si>
    <t>6,6-6,6; 11-11; 6,6-11</t>
  </si>
  <si>
    <t>ТРДН-32000/220</t>
  </si>
  <si>
    <t>ТДЦН-32000/220</t>
  </si>
  <si>
    <t>ТРДЦН-63000/220</t>
  </si>
  <si>
    <t>ТРДЦН-100000/220</t>
  </si>
  <si>
    <t>11-11</t>
  </si>
  <si>
    <t>38,5</t>
  </si>
  <si>
    <t>ТРДЦН-160000/220</t>
  </si>
  <si>
    <t>ТРДН-63000/330</t>
  </si>
  <si>
    <t>6,3-6,3; 6,3-10,5; 10,5-10,5</t>
  </si>
  <si>
    <t>ТДН-63000/330</t>
  </si>
  <si>
    <t>0.40</t>
  </si>
  <si>
    <t>0.105</t>
  </si>
  <si>
    <t>0.335</t>
  </si>
  <si>
    <t>10.00</t>
  </si>
  <si>
    <t>ТД-100</t>
  </si>
  <si>
    <t>0.600</t>
  </si>
  <si>
    <t>2.400</t>
  </si>
  <si>
    <t>ТД-180</t>
  </si>
  <si>
    <t>1.000</t>
  </si>
  <si>
    <t>4.000</t>
  </si>
  <si>
    <t>6.00</t>
  </si>
  <si>
    <t>ТД-20</t>
  </si>
  <si>
    <t>0.180</t>
  </si>
  <si>
    <t>9.00</t>
  </si>
  <si>
    <t>тд-зо</t>
  </si>
  <si>
    <t>0.250</t>
  </si>
  <si>
    <t>0.850</t>
  </si>
  <si>
    <t>8.00</t>
  </si>
  <si>
    <t>ТД-320</t>
  </si>
  <si>
    <t>1.600</t>
  </si>
  <si>
    <t>6.070</t>
  </si>
  <si>
    <t>ТД-5</t>
  </si>
  <si>
    <t>0.060</t>
  </si>
  <si>
    <t>0.185</t>
  </si>
  <si>
    <t>ТД-50</t>
  </si>
  <si>
    <t>0.350</t>
  </si>
  <si>
    <t>1.325</t>
  </si>
  <si>
    <t>7.00</t>
  </si>
  <si>
    <t>ТМ-10</t>
  </si>
  <si>
    <t>ТМ-100</t>
  </si>
  <si>
    <t>0.310</t>
  </si>
  <si>
    <t>1.970</t>
  </si>
  <si>
    <t>ТМ-160</t>
  </si>
  <si>
    <t>0.000</t>
  </si>
  <si>
    <t>0.00</t>
  </si>
  <si>
    <t>ТМ-180</t>
  </si>
  <si>
    <t>ТМ-20</t>
  </si>
  <si>
    <t>ТМ-250</t>
  </si>
  <si>
    <t>ТМ-320</t>
  </si>
  <si>
    <t>ТМ-5</t>
  </si>
  <si>
    <t>ТМ-50</t>
  </si>
  <si>
    <t>1.330</t>
  </si>
  <si>
    <t>ТСМ-100</t>
  </si>
  <si>
    <t>0.500</t>
  </si>
  <si>
    <t>2.070</t>
  </si>
  <si>
    <t>ТСМ-180</t>
  </si>
  <si>
    <t>0.800</t>
  </si>
  <si>
    <t>3.200</t>
  </si>
  <si>
    <t>ТСМ-20</t>
  </si>
  <si>
    <t>0.155</t>
  </si>
  <si>
    <t>0.515</t>
  </si>
  <si>
    <t>ТСМ-320</t>
  </si>
  <si>
    <t>1.350</t>
  </si>
  <si>
    <t>4.850</t>
  </si>
  <si>
    <t>ТСМ-35</t>
  </si>
  <si>
    <t>2.300</t>
  </si>
  <si>
    <t>0.830</t>
  </si>
  <si>
    <t>ТСМ-560</t>
  </si>
  <si>
    <t>2.000</t>
  </si>
  <si>
    <t>7.200</t>
  </si>
  <si>
    <t>5.00</t>
  </si>
  <si>
    <t>ТСМ-60</t>
  </si>
  <si>
    <t>1.300</t>
  </si>
  <si>
    <t>НТ-200</t>
  </si>
  <si>
    <t>0.856</t>
  </si>
  <si>
    <t>3.400</t>
  </si>
  <si>
    <t>ТЕ-315</t>
  </si>
  <si>
    <t>1.150</t>
  </si>
  <si>
    <t>5.450</t>
  </si>
  <si>
    <t>ТМ-315</t>
  </si>
  <si>
    <t>6.200</t>
  </si>
  <si>
    <t>TON-160</t>
  </si>
  <si>
    <t>0.389</t>
  </si>
  <si>
    <t>2.540</t>
  </si>
  <si>
    <t>TON-200</t>
  </si>
  <si>
    <t>0.590</t>
  </si>
  <si>
    <t>3.860</t>
  </si>
  <si>
    <t>TTU-200</t>
  </si>
  <si>
    <t>TTU-250</t>
  </si>
  <si>
    <t>0.660</t>
  </si>
  <si>
    <t>3.700</t>
  </si>
  <si>
    <t>TTU-315</t>
  </si>
  <si>
    <t>0.840</t>
  </si>
  <si>
    <t>4.900</t>
  </si>
  <si>
    <t>TTU-400</t>
  </si>
  <si>
    <t>0.920</t>
  </si>
  <si>
    <t>5.500</t>
  </si>
  <si>
    <t>TTU-630</t>
  </si>
  <si>
    <t>1.260</t>
  </si>
  <si>
    <t>7.480</t>
  </si>
  <si>
    <t>2.00</t>
  </si>
  <si>
    <t>TZ-200</t>
  </si>
  <si>
    <t>0.688</t>
  </si>
  <si>
    <t>3.865</t>
  </si>
  <si>
    <t>UTI-200</t>
  </si>
  <si>
    <t>0.870</t>
  </si>
  <si>
    <t>3.800</t>
  </si>
  <si>
    <t>0.140</t>
  </si>
  <si>
    <t>0.730</t>
  </si>
  <si>
    <t>ТМ-1000</t>
  </si>
  <si>
    <t>15.000</t>
  </si>
  <si>
    <t>.50</t>
  </si>
  <si>
    <t>ТМ-1385</t>
  </si>
  <si>
    <t>3.600</t>
  </si>
  <si>
    <t>14.500</t>
  </si>
  <si>
    <t>.30</t>
  </si>
  <si>
    <t>ТМ-145</t>
  </si>
  <si>
    <t>0.540</t>
  </si>
  <si>
    <t>2.650</t>
  </si>
  <si>
    <t>3.100</t>
  </si>
  <si>
    <t>ТМ-1600</t>
  </si>
  <si>
    <t>3.300</t>
  </si>
  <si>
    <t>18.000</t>
  </si>
  <si>
    <t>ТМ-170</t>
  </si>
  <si>
    <t>6.30</t>
  </si>
  <si>
    <t>10</t>
  </si>
  <si>
    <t>5.50</t>
  </si>
  <si>
    <t>100</t>
  </si>
  <si>
    <t>6.50</t>
  </si>
  <si>
    <t>180</t>
  </si>
  <si>
    <t>20</t>
  </si>
  <si>
    <t>30</t>
  </si>
  <si>
    <t>320</t>
  </si>
  <si>
    <t>5</t>
  </si>
  <si>
    <t>50</t>
  </si>
  <si>
    <t>4.50</t>
  </si>
  <si>
    <t>2.60</t>
  </si>
  <si>
    <t>160</t>
  </si>
  <si>
    <t>250</t>
  </si>
  <si>
    <t>9.50</t>
  </si>
  <si>
    <t>35</t>
  </si>
  <si>
    <t>8.50</t>
  </si>
  <si>
    <t>560</t>
  </si>
  <si>
    <t>60</t>
  </si>
  <si>
    <t>7.50</t>
  </si>
  <si>
    <t>10.50</t>
  </si>
  <si>
    <t>200</t>
  </si>
  <si>
    <t>5.30</t>
  </si>
  <si>
    <t>5.70</t>
  </si>
  <si>
    <t>315</t>
  </si>
  <si>
    <t>5.80</t>
  </si>
  <si>
    <t>5.60</t>
  </si>
  <si>
    <t>4.90</t>
  </si>
  <si>
    <t>1.50</t>
  </si>
  <si>
    <t>2.30</t>
  </si>
  <si>
    <t>1.10</t>
  </si>
  <si>
    <t>400</t>
  </si>
  <si>
    <t>2.10</t>
  </si>
  <si>
    <t>630</t>
  </si>
  <si>
    <t>5.20</t>
  </si>
  <si>
    <t>1000</t>
  </si>
  <si>
    <t>1385</t>
  </si>
  <si>
    <t>3.10</t>
  </si>
  <si>
    <t>145</t>
  </si>
  <si>
    <t>2.40</t>
  </si>
  <si>
    <t>4.70</t>
  </si>
  <si>
    <t>1600</t>
  </si>
  <si>
    <t>1.30</t>
  </si>
  <si>
    <t>170</t>
  </si>
  <si>
    <t>507.00</t>
  </si>
  <si>
    <t>1.200</t>
  </si>
  <si>
    <t>4.100</t>
  </si>
  <si>
    <t>ТМ-1800</t>
  </si>
  <si>
    <t>04.50</t>
  </si>
  <si>
    <t>1800</t>
  </si>
  <si>
    <t>8.000</t>
  </si>
  <si>
    <t>24.000</t>
  </si>
  <si>
    <t>ТМ-200</t>
  </si>
  <si>
    <t>40200</t>
  </si>
  <si>
    <t>ТМ-25</t>
  </si>
  <si>
    <t>25</t>
  </si>
  <si>
    <t>0.125</t>
  </si>
  <si>
    <t>0.690</t>
  </si>
  <si>
    <t>3.20</t>
  </si>
  <si>
    <t>1.050</t>
  </si>
  <si>
    <t>ТМ-2500</t>
  </si>
  <si>
    <t>2500</t>
  </si>
  <si>
    <t>25.000</t>
  </si>
  <si>
    <t>3.50</t>
  </si>
  <si>
    <t>ТМ-30</t>
  </si>
  <si>
    <t>09.00</t>
  </si>
  <si>
    <t>ТМ-300</t>
  </si>
  <si>
    <t>300</t>
  </si>
  <si>
    <t>10.500</t>
  </si>
  <si>
    <t>1.900</t>
  </si>
  <si>
    <t>ТМ-380</t>
  </si>
  <si>
    <t>380</t>
  </si>
  <si>
    <t>ТМ-40</t>
  </si>
  <si>
    <t>04.70</t>
  </si>
  <si>
    <t>40</t>
  </si>
  <si>
    <t>01.000</t>
  </si>
  <si>
    <t>3.00</t>
  </si>
  <si>
    <t>ТМ-400</t>
  </si>
  <si>
    <t>5.900</t>
  </si>
  <si>
    <t>ТМ-4000</t>
  </si>
  <si>
    <t>4000</t>
  </si>
  <si>
    <t>6.400</t>
  </si>
  <si>
    <t>33.500</t>
  </si>
  <si>
    <t>0.90</t>
  </si>
  <si>
    <t>05.50</t>
  </si>
  <si>
    <t>08.00</t>
  </si>
  <si>
    <t>1.320</t>
  </si>
  <si>
    <t>ТМ-560</t>
  </si>
  <si>
    <t>2.500</t>
  </si>
  <si>
    <t>9.400</t>
  </si>
  <si>
    <t>ТМ-5600</t>
  </si>
  <si>
    <t>5600</t>
  </si>
  <si>
    <t>38.000</t>
  </si>
  <si>
    <t>ТМ-60</t>
  </si>
  <si>
    <t>0.260</t>
  </si>
  <si>
    <t>1.280</t>
  </si>
  <si>
    <t>2.90</t>
  </si>
  <si>
    <t>ТМ-63</t>
  </si>
  <si>
    <t>63</t>
  </si>
  <si>
    <t>0.220</t>
  </si>
  <si>
    <t>2.80</t>
  </si>
  <si>
    <t>ТМ-630</t>
  </si>
  <si>
    <t>1.680</t>
  </si>
  <si>
    <t>8.500</t>
  </si>
  <si>
    <t>ТМ-6300</t>
  </si>
  <si>
    <t>6300</t>
  </si>
  <si>
    <t>46.500</t>
  </si>
  <si>
    <t>ТМ-75</t>
  </si>
  <si>
    <t>75</t>
  </si>
  <si>
    <t>0.290</t>
  </si>
  <si>
    <t>1.400</t>
  </si>
  <si>
    <t>ТМ-800</t>
  </si>
  <si>
    <t>800</t>
  </si>
  <si>
    <t>12.000</t>
  </si>
  <si>
    <t>ТМЗ-1000</t>
  </si>
  <si>
    <t>11.700</t>
  </si>
  <si>
    <t>2.50</t>
  </si>
  <si>
    <t>ТМЗ-1385</t>
  </si>
  <si>
    <t>2.600</t>
  </si>
  <si>
    <t>ТМЗ-400</t>
  </si>
  <si>
    <t>1.460</t>
  </si>
  <si>
    <t>ТМЗ-630</t>
  </si>
  <si>
    <t>5.800</t>
  </si>
  <si>
    <t>ТМЗ-750</t>
  </si>
  <si>
    <t>750</t>
  </si>
  <si>
    <t>2.700</t>
  </si>
  <si>
    <t>7.600</t>
  </si>
  <si>
    <t>ТМН-1000</t>
  </si>
  <si>
    <t>2.450</t>
  </si>
  <si>
    <t>12.200</t>
  </si>
  <si>
    <t>ТМН-1600</t>
  </si>
  <si>
    <t>ТМН-1800</t>
  </si>
  <si>
    <t>3.650</t>
  </si>
  <si>
    <t>1.20</t>
  </si>
  <si>
    <t>ТМН-2500</t>
  </si>
  <si>
    <t>.500.40</t>
  </si>
  <si>
    <t>ТНЗ-25</t>
  </si>
  <si>
    <t>0.490</t>
  </si>
  <si>
    <t>ТНЗ-40</t>
  </si>
  <si>
    <t>ТР-160</t>
  </si>
  <si>
    <t>2.966</t>
  </si>
  <si>
    <t>ТР-250</t>
  </si>
  <si>
    <t>ТР-315</t>
  </si>
  <si>
    <t>00.40</t>
  </si>
  <si>
    <t>ТС-180</t>
  </si>
  <si>
    <t>04.00</t>
  </si>
  <si>
    <t>3.000</t>
  </si>
  <si>
    <t>4.00</t>
  </si>
  <si>
    <t>ТС-320</t>
  </si>
  <si>
    <t>00</t>
  </si>
  <si>
    <t>ТС-560</t>
  </si>
  <si>
    <t>3.500</t>
  </si>
  <si>
    <t>7.400</t>
  </si>
  <si>
    <t>ТС-750</t>
  </si>
  <si>
    <t>8.800</t>
  </si>
  <si>
    <t>ТСЗ-1000</t>
  </si>
  <si>
    <t>00.50</t>
  </si>
  <si>
    <t>11.200</t>
  </si>
  <si>
    <t>ТСЗ-160</t>
  </si>
  <si>
    <t>ТСЗ-1600</t>
  </si>
  <si>
    <t>4.200</t>
  </si>
  <si>
    <t>16.000</t>
  </si>
  <si>
    <t>ТСЗ-250</t>
  </si>
  <si>
    <t>ТСЗ-400</t>
  </si>
  <si>
    <t>5.400</t>
  </si>
  <si>
    <t>ТСЗ-630</t>
  </si>
  <si>
    <t>7.300</t>
  </si>
  <si>
    <t>06.50</t>
  </si>
  <si>
    <t>ТСМ-1000</t>
  </si>
  <si>
    <t>01.40</t>
  </si>
  <si>
    <t>1.40</t>
  </si>
  <si>
    <t>ТСМ-160</t>
  </si>
  <si>
    <t>02.40</t>
  </si>
  <si>
    <t>0.150</t>
  </si>
  <si>
    <t>0.530</t>
  </si>
  <si>
    <t>ТСМ-200</t>
  </si>
  <si>
    <t>ТСМ-250</t>
  </si>
  <si>
    <t>0.780</t>
  </si>
  <si>
    <t>ТСМ-30</t>
  </si>
  <si>
    <t>0.160</t>
  </si>
  <si>
    <t>0.520</t>
  </si>
  <si>
    <t>ТСМ-315</t>
  </si>
  <si>
    <t>1.500</t>
  </si>
  <si>
    <t>0.230</t>
  </si>
  <si>
    <t>ТСМ-400</t>
  </si>
  <si>
    <t>1.100</t>
  </si>
  <si>
    <t>ТСМ-50</t>
  </si>
  <si>
    <t>ТСМ-63</t>
  </si>
  <si>
    <t>01.300</t>
  </si>
  <si>
    <t>ТСМ-630</t>
  </si>
  <si>
    <t>ТСМ-750</t>
  </si>
  <si>
    <t>ТСМА-100</t>
  </si>
  <si>
    <t>000</t>
  </si>
  <si>
    <t>0.4010</t>
  </si>
  <si>
    <t>ТСМА-160</t>
  </si>
  <si>
    <t>ТСМА-180</t>
  </si>
  <si>
    <t>ТСМА-20</t>
  </si>
  <si>
    <t>0.300</t>
  </si>
  <si>
    <t>0.700</t>
  </si>
  <si>
    <t>ТСМА-200</t>
  </si>
  <si>
    <t>ТСМА-250</t>
  </si>
  <si>
    <t>ТСМА-30</t>
  </si>
  <si>
    <t>0.400</t>
  </si>
  <si>
    <t>ТСМА-315</t>
  </si>
  <si>
    <t>ТСМА-40</t>
  </si>
  <si>
    <t>ТСМА-50</t>
  </si>
  <si>
    <t>ТСМА-560</t>
  </si>
  <si>
    <t>ТСМА-63</t>
  </si>
  <si>
    <t>0.570</t>
  </si>
  <si>
    <t>ТСМА-630</t>
  </si>
  <si>
    <t>1.700</t>
  </si>
  <si>
    <t>ТСМА-750</t>
  </si>
  <si>
    <t>ТМ-10000</t>
  </si>
  <si>
    <t>35.00</t>
  </si>
  <si>
    <t>10000</t>
  </si>
  <si>
    <t>65.000</t>
  </si>
  <si>
    <t>0.80</t>
  </si>
  <si>
    <t>ТМ-15000</t>
  </si>
  <si>
    <t>15000</t>
  </si>
  <si>
    <t>21.000</t>
  </si>
  <si>
    <t>90.000</t>
  </si>
  <si>
    <t>ТМ-16000</t>
  </si>
  <si>
    <t>16000</t>
  </si>
  <si>
    <t>ТМ-16300</t>
  </si>
  <si>
    <t>16300</t>
  </si>
  <si>
    <t>5.000</t>
  </si>
  <si>
    <t>5.100</t>
  </si>
  <si>
    <t>ТМ-25000</t>
  </si>
  <si>
    <t>25000</t>
  </si>
  <si>
    <t>29.000</t>
  </si>
  <si>
    <t>45.000</t>
  </si>
  <si>
    <t>0.70</t>
  </si>
  <si>
    <t>ТМ-32000</t>
  </si>
  <si>
    <t>32000</t>
  </si>
  <si>
    <t>33.000</t>
  </si>
  <si>
    <t>11.50</t>
  </si>
  <si>
    <t>ТМ-40000</t>
  </si>
  <si>
    <t>40000</t>
  </si>
  <si>
    <t>39.000</t>
  </si>
  <si>
    <t>80.000</t>
  </si>
  <si>
    <t>0.60</t>
  </si>
  <si>
    <t>Подробное описание расчета уставок релейной защиты понижающего трансформатора находится по адресу: http://raschet.info/view_post.php?id=28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</si>
</sst>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_ ;\-0.0\ "/>
    <numFmt numFmtId="169" formatCode="0.000"/>
    <numFmt numFmtId="170" formatCode="0.0"/>
    <numFmt numFmtId="171" formatCode="#,##0.0&quot;р.&quot;"/>
    <numFmt numFmtId="172" formatCode="#,##0.0"/>
  </numFmts>
  <fonts count="2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u val="single"/>
      <sz val="22"/>
      <name val="Times New Roman"/>
      <family val="1"/>
    </font>
    <font>
      <u val="single"/>
      <sz val="8.5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color indexed="9"/>
      <name val="Times New Roman"/>
      <family val="1"/>
    </font>
    <font>
      <b/>
      <sz val="10"/>
      <color indexed="9"/>
      <name val="Arial Cyr"/>
      <family val="0"/>
    </font>
    <font>
      <b/>
      <sz val="12"/>
      <color indexed="9"/>
      <name val="Times New Roman"/>
      <family val="1"/>
    </font>
    <font>
      <sz val="16"/>
      <color indexed="9"/>
      <name val="Arial Cyr"/>
      <family val="0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shrinkToFit="1"/>
    </xf>
    <xf numFmtId="0" fontId="1" fillId="0" borderId="2" xfId="0" applyFont="1" applyBorder="1" applyAlignment="1">
      <alignment horizontal="center" vertical="center" shrinkToFit="1"/>
    </xf>
    <xf numFmtId="2" fontId="2" fillId="2" borderId="2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/>
    </xf>
    <xf numFmtId="168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 shrinkToFit="1"/>
    </xf>
    <xf numFmtId="0" fontId="1" fillId="0" borderId="5" xfId="0" applyFont="1" applyBorder="1" applyAlignment="1">
      <alignment shrinkToFi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169" fontId="1" fillId="0" borderId="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72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/>
    </xf>
    <xf numFmtId="168" fontId="1" fillId="0" borderId="4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0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17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2" fontId="2" fillId="0" borderId="2" xfId="0" applyNumberFormat="1" applyFont="1" applyFill="1" applyBorder="1" applyAlignment="1">
      <alignment horizontal="center" vertical="center" shrinkToFit="1"/>
    </xf>
    <xf numFmtId="2" fontId="2" fillId="0" borderId="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0" fontId="1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2" fillId="4" borderId="20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8" fillId="0" borderId="21" xfId="15" applyFont="1" applyFill="1" applyBorder="1" applyAlignment="1">
      <alignment horizontal="left" vertical="center" wrapText="1"/>
    </xf>
    <xf numFmtId="0" fontId="18" fillId="0" borderId="22" xfId="15" applyFont="1" applyFill="1" applyBorder="1" applyAlignment="1">
      <alignment horizontal="left" vertical="center" wrapText="1"/>
    </xf>
    <xf numFmtId="0" fontId="18" fillId="0" borderId="10" xfId="15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shrinkToFit="1"/>
    </xf>
    <xf numFmtId="0" fontId="0" fillId="0" borderId="24" xfId="0" applyBorder="1" applyAlignment="1">
      <alignment/>
    </xf>
    <xf numFmtId="0" fontId="0" fillId="0" borderId="9" xfId="0" applyBorder="1" applyAlignment="1">
      <alignment/>
    </xf>
    <xf numFmtId="0" fontId="2" fillId="5" borderId="25" xfId="0" applyFont="1" applyFill="1" applyBorder="1" applyAlignment="1">
      <alignment horizontal="center" vertical="center" textRotation="90"/>
    </xf>
    <xf numFmtId="0" fontId="0" fillId="5" borderId="26" xfId="0" applyFill="1" applyBorder="1" applyAlignment="1">
      <alignment/>
    </xf>
    <xf numFmtId="0" fontId="0" fillId="5" borderId="20" xfId="0" applyFill="1" applyBorder="1" applyAlignment="1">
      <alignment/>
    </xf>
    <xf numFmtId="0" fontId="1" fillId="0" borderId="27" xfId="0" applyFont="1" applyFill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7" xfId="0" applyBorder="1" applyAlignment="1">
      <alignment/>
    </xf>
    <xf numFmtId="0" fontId="1" fillId="0" borderId="27" xfId="0" applyFont="1" applyFill="1" applyBorder="1" applyAlignment="1">
      <alignment horizontal="left" vertical="center" shrinkToFi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12" fillId="4" borderId="25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" fillId="0" borderId="27" xfId="0" applyFont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8" xfId="0" applyBorder="1" applyAlignment="1">
      <alignment/>
    </xf>
    <xf numFmtId="0" fontId="1" fillId="0" borderId="25" xfId="0" applyFont="1" applyBorder="1" applyAlignment="1">
      <alignment horizontal="center" vertical="center" textRotation="90" wrapText="1"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1" fillId="0" borderId="2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12" fillId="4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4" fillId="4" borderId="29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6" borderId="35" xfId="15" applyFont="1" applyFill="1" applyBorder="1" applyAlignment="1" applyProtection="1">
      <alignment horizontal="center" vertical="center" wrapText="1"/>
      <protection/>
    </xf>
    <xf numFmtId="0" fontId="0" fillId="6" borderId="36" xfId="0" applyFont="1" applyFill="1" applyBorder="1" applyAlignment="1">
      <alignment/>
    </xf>
    <xf numFmtId="0" fontId="0" fillId="6" borderId="37" xfId="0" applyFont="1" applyFill="1" applyBorder="1" applyAlignment="1">
      <alignment/>
    </xf>
    <xf numFmtId="0" fontId="12" fillId="4" borderId="35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/>
    </xf>
    <xf numFmtId="0" fontId="13" fillId="4" borderId="37" xfId="0" applyFont="1" applyFill="1" applyBorder="1" applyAlignment="1">
      <alignment/>
    </xf>
    <xf numFmtId="0" fontId="12" fillId="4" borderId="29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/>
    </xf>
    <xf numFmtId="0" fontId="15" fillId="4" borderId="31" xfId="0" applyFont="1" applyFill="1" applyBorder="1" applyAlignment="1">
      <alignment/>
    </xf>
    <xf numFmtId="0" fontId="15" fillId="4" borderId="1" xfId="0" applyFont="1" applyFill="1" applyBorder="1" applyAlignment="1">
      <alignment/>
    </xf>
    <xf numFmtId="0" fontId="15" fillId="4" borderId="0" xfId="0" applyFont="1" applyFill="1" applyAlignment="1">
      <alignment/>
    </xf>
    <xf numFmtId="0" fontId="15" fillId="4" borderId="14" xfId="0" applyFont="1" applyFill="1" applyBorder="1" applyAlignment="1">
      <alignment/>
    </xf>
    <xf numFmtId="0" fontId="15" fillId="4" borderId="15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5" fillId="4" borderId="17" xfId="0" applyFont="1" applyFill="1" applyBorder="1" applyAlignment="1">
      <alignment/>
    </xf>
    <xf numFmtId="0" fontId="12" fillId="4" borderId="35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/>
    </xf>
    <xf numFmtId="0" fontId="15" fillId="4" borderId="37" xfId="0" applyFont="1" applyFill="1" applyBorder="1" applyAlignment="1">
      <alignment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5" borderId="26" xfId="0" applyFont="1" applyFill="1" applyBorder="1" applyAlignment="1">
      <alignment horizontal="center" vertical="center" textRotation="90"/>
    </xf>
    <xf numFmtId="0" fontId="2" fillId="5" borderId="20" xfId="0" applyFont="1" applyFill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4" fillId="4" borderId="35" xfId="0" applyFont="1" applyFill="1" applyBorder="1" applyAlignment="1">
      <alignment horizontal="center" wrapText="1"/>
    </xf>
    <xf numFmtId="0" fontId="14" fillId="4" borderId="36" xfId="0" applyFont="1" applyFill="1" applyBorder="1" applyAlignment="1">
      <alignment horizontal="center" wrapText="1"/>
    </xf>
    <xf numFmtId="0" fontId="14" fillId="4" borderId="3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7" fillId="6" borderId="38" xfId="0" applyFont="1" applyFill="1" applyBorder="1" applyAlignment="1">
      <alignment horizontal="center" vertical="center" wrapText="1"/>
    </xf>
    <xf numFmtId="0" fontId="17" fillId="6" borderId="39" xfId="0" applyFont="1" applyFill="1" applyBorder="1" applyAlignment="1">
      <alignment horizontal="center" vertical="center" wrapText="1"/>
    </xf>
    <xf numFmtId="0" fontId="17" fillId="6" borderId="40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Relationship Id="rId2" Type="http://schemas.openxmlformats.org/officeDocument/2006/relationships/image" Target="../media/image19.png" /><Relationship Id="rId3" Type="http://schemas.openxmlformats.org/officeDocument/2006/relationships/image" Target="../media/image2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2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7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image" Target="../media/image15.emf" /><Relationship Id="rId7" Type="http://schemas.openxmlformats.org/officeDocument/2006/relationships/image" Target="../media/image4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7.emf" /><Relationship Id="rId14" Type="http://schemas.openxmlformats.org/officeDocument/2006/relationships/image" Target="../media/image14.emf" /><Relationship Id="rId15" Type="http://schemas.openxmlformats.org/officeDocument/2006/relationships/image" Target="../media/image13.emf" /><Relationship Id="rId16" Type="http://schemas.openxmlformats.org/officeDocument/2006/relationships/image" Target="../media/image16.emf" /><Relationship Id="rId1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25</xdr:col>
      <xdr:colOff>638175</xdr:colOff>
      <xdr:row>16</xdr:row>
      <xdr:rowOff>381000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571500"/>
          <a:ext cx="6896100" cy="553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17</xdr:row>
      <xdr:rowOff>238125</xdr:rowOff>
    </xdr:from>
    <xdr:to>
      <xdr:col>25</xdr:col>
      <xdr:colOff>28575</xdr:colOff>
      <xdr:row>20</xdr:row>
      <xdr:rowOff>257175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54550" y="6353175"/>
          <a:ext cx="62769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21</xdr:row>
      <xdr:rowOff>171450</xdr:rowOff>
    </xdr:from>
    <xdr:to>
      <xdr:col>25</xdr:col>
      <xdr:colOff>66675</xdr:colOff>
      <xdr:row>24</xdr:row>
      <xdr:rowOff>419100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45025" y="8305800"/>
          <a:ext cx="63246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39</xdr:row>
      <xdr:rowOff>9525</xdr:rowOff>
    </xdr:from>
    <xdr:to>
      <xdr:col>4</xdr:col>
      <xdr:colOff>76200</xdr:colOff>
      <xdr:row>57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68450"/>
          <a:ext cx="58674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5</xdr:col>
      <xdr:colOff>323850</xdr:colOff>
      <xdr:row>38</xdr:row>
      <xdr:rowOff>171450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24525"/>
          <a:ext cx="6953250" cy="850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aschet.info/" TargetMode="External" /><Relationship Id="rId2" Type="http://schemas.openxmlformats.org/officeDocument/2006/relationships/hyperlink" Target="http://raschet.info/view_post.php?id=28" TargetMode="External" /><Relationship Id="rId3" Type="http://schemas.openxmlformats.org/officeDocument/2006/relationships/comments" Target="../comments1.xm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oleObject" Target="../embeddings/oleObject_0_2.bin" /><Relationship Id="rId7" Type="http://schemas.openxmlformats.org/officeDocument/2006/relationships/oleObject" Target="../embeddings/oleObject_0_3.bin" /><Relationship Id="rId8" Type="http://schemas.openxmlformats.org/officeDocument/2006/relationships/oleObject" Target="../embeddings/oleObject_0_4.bin" /><Relationship Id="rId9" Type="http://schemas.openxmlformats.org/officeDocument/2006/relationships/oleObject" Target="../embeddings/oleObject_0_5.bin" /><Relationship Id="rId10" Type="http://schemas.openxmlformats.org/officeDocument/2006/relationships/oleObject" Target="../embeddings/oleObject_0_6.bin" /><Relationship Id="rId11" Type="http://schemas.openxmlformats.org/officeDocument/2006/relationships/oleObject" Target="../embeddings/oleObject_0_7.bin" /><Relationship Id="rId12" Type="http://schemas.openxmlformats.org/officeDocument/2006/relationships/oleObject" Target="../embeddings/oleObject_0_8.bin" /><Relationship Id="rId13" Type="http://schemas.openxmlformats.org/officeDocument/2006/relationships/oleObject" Target="../embeddings/oleObject_0_9.bin" /><Relationship Id="rId14" Type="http://schemas.openxmlformats.org/officeDocument/2006/relationships/oleObject" Target="../embeddings/oleObject_0_10.bin" /><Relationship Id="rId15" Type="http://schemas.openxmlformats.org/officeDocument/2006/relationships/oleObject" Target="../embeddings/oleObject_0_11.bin" /><Relationship Id="rId16" Type="http://schemas.openxmlformats.org/officeDocument/2006/relationships/oleObject" Target="../embeddings/oleObject_0_12.bin" /><Relationship Id="rId17" Type="http://schemas.openxmlformats.org/officeDocument/2006/relationships/oleObject" Target="../embeddings/oleObject_0_13.bin" /><Relationship Id="rId18" Type="http://schemas.openxmlformats.org/officeDocument/2006/relationships/oleObject" Target="../embeddings/oleObject_0_14.bin" /><Relationship Id="rId19" Type="http://schemas.openxmlformats.org/officeDocument/2006/relationships/oleObject" Target="../embeddings/oleObject_0_15.bin" /><Relationship Id="rId20" Type="http://schemas.openxmlformats.org/officeDocument/2006/relationships/oleObject" Target="../embeddings/oleObject_0_16.bin" /><Relationship Id="rId21" Type="http://schemas.openxmlformats.org/officeDocument/2006/relationships/vmlDrawing" Target="../drawings/vmlDrawing1.vm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O284"/>
  <sheetViews>
    <sheetView workbookViewId="0" topLeftCell="A1">
      <selection activeCell="J62" sqref="J62"/>
    </sheetView>
  </sheetViews>
  <sheetFormatPr defaultColWidth="9.00390625" defaultRowHeight="12.75"/>
  <cols>
    <col min="1" max="1" width="7.125" style="1" customWidth="1"/>
    <col min="2" max="2" width="9.75390625" style="3" customWidth="1"/>
    <col min="3" max="3" width="6.375" style="1" customWidth="1"/>
    <col min="4" max="4" width="11.00390625" style="1" customWidth="1"/>
    <col min="5" max="6" width="20.125" style="1" customWidth="1"/>
    <col min="7" max="7" width="11.375" style="1" customWidth="1"/>
    <col min="8" max="8" width="0.2421875" style="1" customWidth="1"/>
    <col min="9" max="9" width="20.25390625" style="1" customWidth="1"/>
    <col min="10" max="10" width="34.125" style="1" customWidth="1"/>
    <col min="11" max="11" width="20.125" style="1" customWidth="1"/>
    <col min="12" max="12" width="19.25390625" style="1" customWidth="1"/>
    <col min="13" max="15" width="12.875" style="1" customWidth="1"/>
    <col min="16" max="16384" width="9.125" style="1" customWidth="1"/>
  </cols>
  <sheetData>
    <row r="1" ht="16.5" thickBot="1">
      <c r="B1" s="2"/>
    </row>
    <row r="2" spans="2:8" ht="28.5" customHeight="1" thickBot="1">
      <c r="B2" s="145" t="s">
        <v>75</v>
      </c>
      <c r="C2" s="146"/>
      <c r="D2" s="146"/>
      <c r="E2" s="146"/>
      <c r="F2" s="146"/>
      <c r="G2" s="146"/>
      <c r="H2" s="147"/>
    </row>
    <row r="3" spans="2:15" ht="24.75" customHeight="1" thickBot="1">
      <c r="B3" s="148" t="s">
        <v>0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</row>
    <row r="4" spans="2:15" ht="24.75" customHeight="1" thickBot="1">
      <c r="B4" s="113" t="s">
        <v>15</v>
      </c>
      <c r="C4" s="151" t="s">
        <v>14</v>
      </c>
      <c r="D4" s="152"/>
      <c r="E4" s="152"/>
      <c r="F4" s="152"/>
      <c r="G4" s="152"/>
      <c r="H4" s="153"/>
      <c r="I4" s="128" t="s">
        <v>8</v>
      </c>
      <c r="J4" s="128" t="s">
        <v>83</v>
      </c>
      <c r="K4" s="148" t="s">
        <v>16</v>
      </c>
      <c r="L4" s="161"/>
      <c r="M4" s="161"/>
      <c r="N4" s="161"/>
      <c r="O4" s="162"/>
    </row>
    <row r="5" spans="2:15" ht="39.75" customHeight="1" thickBot="1">
      <c r="B5" s="114"/>
      <c r="C5" s="154"/>
      <c r="D5" s="155"/>
      <c r="E5" s="155"/>
      <c r="F5" s="155"/>
      <c r="G5" s="155"/>
      <c r="H5" s="156"/>
      <c r="I5" s="114"/>
      <c r="J5" s="114"/>
      <c r="K5" s="160" t="s">
        <v>74</v>
      </c>
      <c r="L5" s="161"/>
      <c r="M5" s="161"/>
      <c r="N5" s="161"/>
      <c r="O5" s="162"/>
    </row>
    <row r="6" spans="2:15" ht="24.75" customHeight="1" thickBot="1">
      <c r="B6" s="115"/>
      <c r="C6" s="157"/>
      <c r="D6" s="158"/>
      <c r="E6" s="158"/>
      <c r="F6" s="158"/>
      <c r="G6" s="158"/>
      <c r="H6" s="159"/>
      <c r="I6" s="115"/>
      <c r="J6" s="115"/>
      <c r="K6" s="85" t="s">
        <v>17</v>
      </c>
      <c r="L6" s="85"/>
      <c r="M6" s="85" t="s">
        <v>11</v>
      </c>
      <c r="N6" s="85" t="s">
        <v>11</v>
      </c>
      <c r="O6" s="85" t="s">
        <v>11</v>
      </c>
    </row>
    <row r="7" spans="2:15" ht="24.75" customHeight="1">
      <c r="B7" s="86">
        <v>1</v>
      </c>
      <c r="C7" s="103" t="s">
        <v>1</v>
      </c>
      <c r="D7" s="171" t="s">
        <v>2</v>
      </c>
      <c r="E7" s="172"/>
      <c r="F7" s="172"/>
      <c r="G7" s="172"/>
      <c r="H7" s="173"/>
      <c r="I7" s="8" t="s">
        <v>9</v>
      </c>
      <c r="J7" s="38" t="s">
        <v>81</v>
      </c>
      <c r="K7" s="8">
        <v>0.4</v>
      </c>
      <c r="L7" s="8"/>
      <c r="M7" s="9"/>
      <c r="N7" s="9"/>
      <c r="O7" s="9"/>
    </row>
    <row r="8" spans="2:15" ht="24.75" customHeight="1">
      <c r="B8" s="87">
        <v>2</v>
      </c>
      <c r="C8" s="169"/>
      <c r="D8" s="116" t="s">
        <v>25</v>
      </c>
      <c r="E8" s="143"/>
      <c r="F8" s="143"/>
      <c r="G8" s="143"/>
      <c r="H8" s="144"/>
      <c r="I8" s="7" t="s">
        <v>10</v>
      </c>
      <c r="J8" s="38" t="s">
        <v>81</v>
      </c>
      <c r="K8" s="7">
        <v>10</v>
      </c>
      <c r="L8" s="7"/>
      <c r="M8" s="4"/>
      <c r="N8" s="4"/>
      <c r="O8" s="4"/>
    </row>
    <row r="9" spans="2:15" ht="54.75" customHeight="1">
      <c r="B9" s="87">
        <v>3</v>
      </c>
      <c r="C9" s="169"/>
      <c r="D9" s="116" t="s">
        <v>48</v>
      </c>
      <c r="E9" s="143"/>
      <c r="F9" s="143"/>
      <c r="G9" s="143"/>
      <c r="H9" s="144"/>
      <c r="I9" s="7" t="s">
        <v>49</v>
      </c>
      <c r="J9" s="11"/>
      <c r="K9" s="34">
        <f>K7/(1.73*K8)*1000</f>
        <v>23.12138728323699</v>
      </c>
      <c r="M9" s="4"/>
      <c r="N9" s="4"/>
      <c r="O9" s="4"/>
    </row>
    <row r="10" spans="2:15" ht="24.75" customHeight="1">
      <c r="B10" s="87">
        <v>4</v>
      </c>
      <c r="C10" s="169"/>
      <c r="D10" s="116" t="s">
        <v>24</v>
      </c>
      <c r="E10" s="143"/>
      <c r="F10" s="143"/>
      <c r="G10" s="143"/>
      <c r="H10" s="144"/>
      <c r="I10" s="7" t="s">
        <v>23</v>
      </c>
      <c r="J10" s="39" t="s">
        <v>81</v>
      </c>
      <c r="K10" s="7">
        <v>10.5</v>
      </c>
      <c r="L10" s="7"/>
      <c r="M10" s="4"/>
      <c r="N10" s="4"/>
      <c r="O10" s="4"/>
    </row>
    <row r="11" spans="2:15" ht="24.75" customHeight="1">
      <c r="B11" s="87">
        <v>3</v>
      </c>
      <c r="C11" s="169"/>
      <c r="D11" s="116" t="s">
        <v>3</v>
      </c>
      <c r="E11" s="143"/>
      <c r="F11" s="143"/>
      <c r="G11" s="143"/>
      <c r="H11" s="144"/>
      <c r="I11" s="7" t="s">
        <v>33</v>
      </c>
      <c r="J11" s="38" t="s">
        <v>81</v>
      </c>
      <c r="K11" s="7">
        <v>0.3</v>
      </c>
      <c r="L11" s="7"/>
      <c r="M11" s="4"/>
      <c r="N11" s="4"/>
      <c r="O11" s="4"/>
    </row>
    <row r="12" spans="2:15" ht="39" customHeight="1">
      <c r="B12" s="87">
        <v>4</v>
      </c>
      <c r="C12" s="169"/>
      <c r="D12" s="116" t="s">
        <v>78</v>
      </c>
      <c r="E12" s="143"/>
      <c r="F12" s="143"/>
      <c r="G12" s="143"/>
      <c r="H12" s="144"/>
      <c r="I12" s="7" t="s">
        <v>11</v>
      </c>
      <c r="J12" s="38" t="s">
        <v>81</v>
      </c>
      <c r="K12" s="33" t="s">
        <v>77</v>
      </c>
      <c r="L12" s="33"/>
      <c r="M12" s="4"/>
      <c r="N12" s="4"/>
      <c r="O12" s="4"/>
    </row>
    <row r="13" spans="2:15" ht="24.75" customHeight="1">
      <c r="B13" s="87">
        <v>5</v>
      </c>
      <c r="C13" s="169"/>
      <c r="D13" s="116" t="s">
        <v>56</v>
      </c>
      <c r="E13" s="143"/>
      <c r="F13" s="143"/>
      <c r="G13" s="143"/>
      <c r="H13" s="144"/>
      <c r="I13" s="7" t="s">
        <v>57</v>
      </c>
      <c r="J13" s="38" t="s">
        <v>81</v>
      </c>
      <c r="K13" s="7">
        <v>20</v>
      </c>
      <c r="L13" s="7"/>
      <c r="M13" s="4"/>
      <c r="N13" s="4"/>
      <c r="O13" s="4"/>
    </row>
    <row r="14" spans="2:15" ht="24.75" customHeight="1">
      <c r="B14" s="87">
        <v>6</v>
      </c>
      <c r="C14" s="169"/>
      <c r="D14" s="116" t="s">
        <v>6</v>
      </c>
      <c r="E14" s="143"/>
      <c r="F14" s="143"/>
      <c r="G14" s="143"/>
      <c r="H14" s="144"/>
      <c r="I14" s="7" t="s">
        <v>13</v>
      </c>
      <c r="J14" s="38" t="s">
        <v>81</v>
      </c>
      <c r="K14" s="7">
        <v>1</v>
      </c>
      <c r="L14" s="7"/>
      <c r="M14" s="4"/>
      <c r="N14" s="4"/>
      <c r="O14" s="4"/>
    </row>
    <row r="15" spans="2:15" ht="24.75" customHeight="1">
      <c r="B15" s="87">
        <v>7</v>
      </c>
      <c r="C15" s="169"/>
      <c r="D15" s="116" t="s">
        <v>5</v>
      </c>
      <c r="E15" s="143"/>
      <c r="F15" s="143"/>
      <c r="G15" s="143"/>
      <c r="H15" s="144"/>
      <c r="I15" s="7" t="s">
        <v>12</v>
      </c>
      <c r="J15" s="38" t="s">
        <v>81</v>
      </c>
      <c r="K15" s="7">
        <v>4</v>
      </c>
      <c r="L15" s="7"/>
      <c r="M15" s="4"/>
      <c r="N15" s="4"/>
      <c r="O15" s="4"/>
    </row>
    <row r="16" spans="2:15" ht="24.75" customHeight="1">
      <c r="B16" s="87">
        <v>8</v>
      </c>
      <c r="C16" s="169"/>
      <c r="D16" s="163" t="s">
        <v>18</v>
      </c>
      <c r="E16" s="164"/>
      <c r="F16" s="164"/>
      <c r="G16" s="164"/>
      <c r="H16" s="165"/>
      <c r="I16" s="7" t="s">
        <v>19</v>
      </c>
      <c r="J16" s="38" t="s">
        <v>81</v>
      </c>
      <c r="K16" s="7">
        <v>11.47</v>
      </c>
      <c r="L16" s="7"/>
      <c r="M16" s="4"/>
      <c r="N16" s="4"/>
      <c r="O16" s="4"/>
    </row>
    <row r="17" spans="2:15" ht="30.75" customHeight="1" thickBot="1">
      <c r="B17" s="88">
        <v>9</v>
      </c>
      <c r="C17" s="170"/>
      <c r="D17" s="166" t="s">
        <v>4</v>
      </c>
      <c r="E17" s="167"/>
      <c r="F17" s="167"/>
      <c r="G17" s="167"/>
      <c r="H17" s="168"/>
      <c r="I17" s="11" t="s">
        <v>11</v>
      </c>
      <c r="J17" s="38" t="s">
        <v>81</v>
      </c>
      <c r="K17" s="21" t="s">
        <v>7</v>
      </c>
      <c r="L17" s="21"/>
      <c r="M17" s="22"/>
      <c r="N17" s="22"/>
      <c r="O17" s="22"/>
    </row>
    <row r="18" spans="2:15" ht="54.75" customHeight="1">
      <c r="B18" s="89">
        <v>10</v>
      </c>
      <c r="C18" s="103" t="s">
        <v>59</v>
      </c>
      <c r="D18" s="129" t="s">
        <v>22</v>
      </c>
      <c r="E18" s="100" t="s">
        <v>20</v>
      </c>
      <c r="F18" s="101"/>
      <c r="G18" s="101"/>
      <c r="H18" s="102"/>
      <c r="I18" s="35" t="s">
        <v>21</v>
      </c>
      <c r="J18" s="35"/>
      <c r="K18" s="19">
        <f>K10/(SQRT(3)*K16)</f>
        <v>0.5285246579329617</v>
      </c>
      <c r="L18" s="20"/>
      <c r="M18" s="20"/>
      <c r="N18" s="20"/>
      <c r="O18" s="20"/>
    </row>
    <row r="19" spans="2:15" ht="54.75" customHeight="1">
      <c r="B19" s="87">
        <v>11</v>
      </c>
      <c r="C19" s="104"/>
      <c r="D19" s="121"/>
      <c r="E19" s="109" t="s">
        <v>27</v>
      </c>
      <c r="F19" s="107"/>
      <c r="G19" s="107"/>
      <c r="H19" s="108"/>
      <c r="I19" s="36" t="s">
        <v>26</v>
      </c>
      <c r="J19" s="36"/>
      <c r="K19" s="15">
        <f>1/K21*K20*K22</f>
        <v>0.0363</v>
      </c>
      <c r="L19" s="48"/>
      <c r="M19" s="12"/>
      <c r="N19" s="12"/>
      <c r="O19" s="12"/>
    </row>
    <row r="20" spans="2:15" ht="24.75" customHeight="1">
      <c r="B20" s="87">
        <v>12</v>
      </c>
      <c r="C20" s="104"/>
      <c r="D20" s="121"/>
      <c r="E20" s="106" t="s">
        <v>28</v>
      </c>
      <c r="F20" s="107"/>
      <c r="G20" s="107"/>
      <c r="H20" s="108"/>
      <c r="I20" s="36" t="s">
        <v>31</v>
      </c>
      <c r="J20" s="38" t="s">
        <v>81</v>
      </c>
      <c r="K20" s="13">
        <v>0.121</v>
      </c>
      <c r="L20" s="13"/>
      <c r="M20" s="12"/>
      <c r="N20" s="12"/>
      <c r="O20" s="12"/>
    </row>
    <row r="21" spans="2:15" ht="24.75" customHeight="1">
      <c r="B21" s="87">
        <v>13</v>
      </c>
      <c r="C21" s="104"/>
      <c r="D21" s="121"/>
      <c r="E21" s="106" t="s">
        <v>29</v>
      </c>
      <c r="F21" s="107"/>
      <c r="G21" s="107"/>
      <c r="H21" s="108"/>
      <c r="I21" s="36" t="s">
        <v>32</v>
      </c>
      <c r="J21" s="38" t="s">
        <v>81</v>
      </c>
      <c r="K21" s="13">
        <v>1</v>
      </c>
      <c r="L21" s="13"/>
      <c r="M21" s="12"/>
      <c r="N21" s="12"/>
      <c r="O21" s="12"/>
    </row>
    <row r="22" spans="2:15" ht="24.75" customHeight="1">
      <c r="B22" s="87">
        <v>14</v>
      </c>
      <c r="C22" s="104"/>
      <c r="D22" s="121"/>
      <c r="E22" s="106" t="s">
        <v>30</v>
      </c>
      <c r="F22" s="107"/>
      <c r="G22" s="107"/>
      <c r="H22" s="108"/>
      <c r="I22" s="36" t="s">
        <v>33</v>
      </c>
      <c r="J22" s="38" t="s">
        <v>81</v>
      </c>
      <c r="K22" s="13">
        <v>0.3</v>
      </c>
      <c r="L22" s="13"/>
      <c r="M22" s="12"/>
      <c r="N22" s="12"/>
      <c r="O22" s="12"/>
    </row>
    <row r="23" spans="2:15" ht="54.75" customHeight="1">
      <c r="B23" s="87">
        <v>15</v>
      </c>
      <c r="C23" s="104"/>
      <c r="D23" s="121"/>
      <c r="E23" s="109" t="s">
        <v>34</v>
      </c>
      <c r="F23" s="107"/>
      <c r="G23" s="107"/>
      <c r="H23" s="108"/>
      <c r="I23" s="36" t="s">
        <v>35</v>
      </c>
      <c r="J23" s="36"/>
      <c r="K23" s="15">
        <f>(K15/100)*(POWER(K10,2)/K7)</f>
        <v>11.025</v>
      </c>
      <c r="L23" s="48"/>
      <c r="M23" s="12"/>
      <c r="N23" s="12"/>
      <c r="O23" s="12"/>
    </row>
    <row r="24" spans="2:15" ht="54.75" customHeight="1" thickBot="1">
      <c r="B24" s="87">
        <v>16</v>
      </c>
      <c r="C24" s="104"/>
      <c r="D24" s="122"/>
      <c r="E24" s="109" t="s">
        <v>36</v>
      </c>
      <c r="F24" s="107"/>
      <c r="G24" s="107"/>
      <c r="H24" s="108"/>
      <c r="I24" s="36" t="s">
        <v>37</v>
      </c>
      <c r="J24" s="36"/>
      <c r="K24" s="14">
        <f>K18+K19+K23</f>
        <v>11.589824657932962</v>
      </c>
      <c r="L24" s="49"/>
      <c r="M24" s="12"/>
      <c r="N24" s="12"/>
      <c r="O24" s="12"/>
    </row>
    <row r="25" spans="2:15" ht="54.75" customHeight="1" thickBot="1">
      <c r="B25" s="87">
        <v>17</v>
      </c>
      <c r="C25" s="104"/>
      <c r="D25" s="130" t="s">
        <v>76</v>
      </c>
      <c r="E25" s="131"/>
      <c r="F25" s="131"/>
      <c r="G25" s="131"/>
      <c r="H25" s="132"/>
      <c r="I25" s="37" t="s">
        <v>84</v>
      </c>
      <c r="J25" s="37"/>
      <c r="K25" s="32">
        <f>(K10*POWER(10,3))/(SQRT(3)*K24)</f>
        <v>523.0603572886371</v>
      </c>
      <c r="L25" s="50"/>
      <c r="M25" s="5"/>
      <c r="N25" s="5"/>
      <c r="O25" s="5"/>
    </row>
    <row r="26" spans="2:15" ht="24.75" customHeight="1">
      <c r="B26" s="89">
        <v>18</v>
      </c>
      <c r="C26" s="104"/>
      <c r="D26" s="120" t="s">
        <v>45</v>
      </c>
      <c r="E26" s="123" t="s">
        <v>40</v>
      </c>
      <c r="F26" s="101"/>
      <c r="G26" s="101"/>
      <c r="H26" s="102"/>
      <c r="I26" s="24" t="s">
        <v>43</v>
      </c>
      <c r="J26" s="38" t="s">
        <v>81</v>
      </c>
      <c r="K26" s="31">
        <v>1.1</v>
      </c>
      <c r="L26" s="31"/>
      <c r="M26" s="6"/>
      <c r="N26" s="6"/>
      <c r="O26" s="6"/>
    </row>
    <row r="27" spans="2:15" ht="24.75" customHeight="1">
      <c r="B27" s="87">
        <v>19</v>
      </c>
      <c r="C27" s="104"/>
      <c r="D27" s="121"/>
      <c r="E27" s="106" t="s">
        <v>41</v>
      </c>
      <c r="F27" s="107"/>
      <c r="G27" s="107"/>
      <c r="H27" s="108"/>
      <c r="I27" s="16" t="s">
        <v>42</v>
      </c>
      <c r="J27" s="38" t="s">
        <v>81</v>
      </c>
      <c r="K27" s="17">
        <v>5</v>
      </c>
      <c r="L27" s="17"/>
      <c r="M27" s="4"/>
      <c r="N27" s="4"/>
      <c r="O27" s="4"/>
    </row>
    <row r="28" spans="2:15" ht="24.75" customHeight="1">
      <c r="B28" s="87">
        <v>20</v>
      </c>
      <c r="C28" s="104"/>
      <c r="D28" s="121"/>
      <c r="E28" s="106" t="s">
        <v>54</v>
      </c>
      <c r="F28" s="107"/>
      <c r="G28" s="107"/>
      <c r="H28" s="108"/>
      <c r="I28" s="7" t="s">
        <v>13</v>
      </c>
      <c r="J28" s="38" t="s">
        <v>81</v>
      </c>
      <c r="K28" s="18">
        <v>1</v>
      </c>
      <c r="L28" s="18"/>
      <c r="M28" s="4"/>
      <c r="N28" s="4"/>
      <c r="O28" s="4"/>
    </row>
    <row r="29" spans="2:15" ht="24.75" customHeight="1" thickBot="1">
      <c r="B29" s="87">
        <v>21</v>
      </c>
      <c r="C29" s="104"/>
      <c r="D29" s="122"/>
      <c r="E29" s="116" t="s">
        <v>56</v>
      </c>
      <c r="F29" s="107"/>
      <c r="G29" s="107"/>
      <c r="H29" s="108"/>
      <c r="I29" s="7" t="s">
        <v>57</v>
      </c>
      <c r="J29" s="38" t="s">
        <v>81</v>
      </c>
      <c r="K29" s="18">
        <v>20</v>
      </c>
      <c r="L29" s="18"/>
      <c r="M29" s="4"/>
      <c r="N29" s="4"/>
      <c r="O29" s="4"/>
    </row>
    <row r="30" spans="2:15" ht="54.75" customHeight="1">
      <c r="B30" s="87">
        <v>22</v>
      </c>
      <c r="C30" s="104"/>
      <c r="D30" s="117" t="s">
        <v>38</v>
      </c>
      <c r="E30" s="118"/>
      <c r="F30" s="118"/>
      <c r="G30" s="118"/>
      <c r="H30" s="119"/>
      <c r="I30" s="40" t="s">
        <v>39</v>
      </c>
      <c r="J30" s="40"/>
      <c r="K30" s="34">
        <f>K26*K25</f>
        <v>575.3663930175009</v>
      </c>
      <c r="L30" s="46"/>
      <c r="M30" s="4"/>
      <c r="N30" s="4"/>
      <c r="O30" s="4"/>
    </row>
    <row r="31" spans="2:15" ht="54.75" customHeight="1">
      <c r="B31" s="87">
        <v>23</v>
      </c>
      <c r="C31" s="104"/>
      <c r="D31" s="106" t="s">
        <v>46</v>
      </c>
      <c r="E31" s="107"/>
      <c r="F31" s="107"/>
      <c r="G31" s="107"/>
      <c r="H31" s="108"/>
      <c r="I31" s="40" t="s">
        <v>47</v>
      </c>
      <c r="J31" s="40"/>
      <c r="K31" s="34">
        <f>K26*K9*K27</f>
        <v>127.16763005780348</v>
      </c>
      <c r="L31" s="46"/>
      <c r="M31" s="4"/>
      <c r="N31" s="4"/>
      <c r="O31" s="4"/>
    </row>
    <row r="32" spans="2:15" ht="24.75" customHeight="1">
      <c r="B32" s="87">
        <v>24</v>
      </c>
      <c r="C32" s="104"/>
      <c r="D32" s="124" t="s">
        <v>50</v>
      </c>
      <c r="E32" s="107"/>
      <c r="F32" s="107"/>
      <c r="G32" s="107"/>
      <c r="H32" s="108"/>
      <c r="I32" s="40" t="s">
        <v>51</v>
      </c>
      <c r="J32" s="41" t="s">
        <v>81</v>
      </c>
      <c r="K32" s="44">
        <v>575.37</v>
      </c>
      <c r="L32" s="44"/>
      <c r="M32" s="4"/>
      <c r="N32" s="4"/>
      <c r="O32" s="4"/>
    </row>
    <row r="33" spans="2:15" ht="54.75" customHeight="1">
      <c r="B33" s="87">
        <v>25</v>
      </c>
      <c r="C33" s="104"/>
      <c r="D33" s="106" t="s">
        <v>52</v>
      </c>
      <c r="E33" s="107"/>
      <c r="F33" s="107"/>
      <c r="G33" s="107"/>
      <c r="H33" s="108"/>
      <c r="I33" s="40" t="s">
        <v>53</v>
      </c>
      <c r="J33" s="40"/>
      <c r="K33" s="34">
        <f>K32*K28/K29</f>
        <v>28.7685</v>
      </c>
      <c r="L33" s="46"/>
      <c r="M33" s="4"/>
      <c r="N33" s="4"/>
      <c r="O33" s="4"/>
    </row>
    <row r="34" spans="2:15" ht="54.75" customHeight="1" thickBot="1">
      <c r="B34" s="88">
        <v>26</v>
      </c>
      <c r="C34" s="105"/>
      <c r="D34" s="125" t="s">
        <v>79</v>
      </c>
      <c r="E34" s="126"/>
      <c r="F34" s="126"/>
      <c r="G34" s="126"/>
      <c r="H34" s="127"/>
      <c r="I34" s="42" t="s">
        <v>55</v>
      </c>
      <c r="J34" s="42"/>
      <c r="K34" s="32">
        <f>(SQRT(3)/2)*K16/(K29*K33)*1000</f>
        <v>17.264214994538317</v>
      </c>
      <c r="L34" s="50"/>
      <c r="M34" s="5"/>
      <c r="N34" s="5"/>
      <c r="O34" s="5"/>
    </row>
    <row r="35" spans="2:15" ht="24.75" customHeight="1">
      <c r="B35" s="89">
        <v>27</v>
      </c>
      <c r="C35" s="103" t="s">
        <v>58</v>
      </c>
      <c r="D35" s="120" t="s">
        <v>44</v>
      </c>
      <c r="E35" s="123" t="s">
        <v>60</v>
      </c>
      <c r="F35" s="101"/>
      <c r="G35" s="101"/>
      <c r="H35" s="102"/>
      <c r="I35" s="27" t="s">
        <v>61</v>
      </c>
      <c r="J35" s="38" t="s">
        <v>81</v>
      </c>
      <c r="K35" s="28">
        <v>1.1</v>
      </c>
      <c r="L35" s="28"/>
      <c r="M35" s="9"/>
      <c r="N35" s="9"/>
      <c r="O35" s="9"/>
    </row>
    <row r="36" spans="2:15" ht="24.75" customHeight="1">
      <c r="B36" s="87">
        <v>28</v>
      </c>
      <c r="C36" s="104"/>
      <c r="D36" s="121"/>
      <c r="E36" s="106" t="s">
        <v>62</v>
      </c>
      <c r="F36" s="107"/>
      <c r="G36" s="107"/>
      <c r="H36" s="108"/>
      <c r="I36" s="16" t="s">
        <v>63</v>
      </c>
      <c r="J36" s="38" t="s">
        <v>81</v>
      </c>
      <c r="K36" s="17">
        <v>1.1</v>
      </c>
      <c r="L36" s="17"/>
      <c r="M36" s="4"/>
      <c r="N36" s="4"/>
      <c r="O36" s="4"/>
    </row>
    <row r="37" spans="2:15" ht="24.75" customHeight="1">
      <c r="B37" s="87">
        <v>29</v>
      </c>
      <c r="C37" s="104"/>
      <c r="D37" s="121"/>
      <c r="E37" s="106" t="s">
        <v>54</v>
      </c>
      <c r="F37" s="107"/>
      <c r="G37" s="107"/>
      <c r="H37" s="108"/>
      <c r="I37" s="7" t="s">
        <v>13</v>
      </c>
      <c r="J37" s="38" t="s">
        <v>81</v>
      </c>
      <c r="K37" s="26">
        <v>1</v>
      </c>
      <c r="L37" s="26"/>
      <c r="M37" s="4"/>
      <c r="N37" s="4"/>
      <c r="O37" s="4"/>
    </row>
    <row r="38" spans="2:15" ht="24.75" customHeight="1">
      <c r="B38" s="87">
        <v>30</v>
      </c>
      <c r="C38" s="104"/>
      <c r="D38" s="121"/>
      <c r="E38" s="106" t="s">
        <v>64</v>
      </c>
      <c r="F38" s="107"/>
      <c r="G38" s="107"/>
      <c r="H38" s="108"/>
      <c r="I38" s="7" t="s">
        <v>65</v>
      </c>
      <c r="J38" s="38" t="s">
        <v>81</v>
      </c>
      <c r="K38" s="23">
        <v>0.935</v>
      </c>
      <c r="L38" s="23"/>
      <c r="M38" s="4"/>
      <c r="N38" s="4"/>
      <c r="O38" s="4"/>
    </row>
    <row r="39" spans="2:15" ht="24.75" customHeight="1">
      <c r="B39" s="87">
        <v>31</v>
      </c>
      <c r="C39" s="104"/>
      <c r="D39" s="121"/>
      <c r="E39" s="106" t="s">
        <v>66</v>
      </c>
      <c r="F39" s="107"/>
      <c r="G39" s="107"/>
      <c r="H39" s="108"/>
      <c r="I39" s="7" t="s">
        <v>67</v>
      </c>
      <c r="J39" s="38" t="s">
        <v>81</v>
      </c>
      <c r="K39" s="25">
        <v>1.3</v>
      </c>
      <c r="L39" s="25"/>
      <c r="M39" s="4"/>
      <c r="N39" s="4"/>
      <c r="O39" s="4"/>
    </row>
    <row r="40" spans="2:15" ht="24.75" customHeight="1" thickBot="1">
      <c r="B40" s="87">
        <v>32</v>
      </c>
      <c r="C40" s="104"/>
      <c r="D40" s="122"/>
      <c r="E40" s="116" t="s">
        <v>56</v>
      </c>
      <c r="F40" s="107"/>
      <c r="G40" s="107"/>
      <c r="H40" s="108"/>
      <c r="I40" s="7" t="s">
        <v>57</v>
      </c>
      <c r="J40" s="38" t="s">
        <v>81</v>
      </c>
      <c r="K40" s="18">
        <v>20</v>
      </c>
      <c r="L40" s="18"/>
      <c r="M40" s="4"/>
      <c r="N40" s="4"/>
      <c r="O40" s="4"/>
    </row>
    <row r="41" spans="2:15" ht="54.75" customHeight="1">
      <c r="B41" s="87">
        <v>33</v>
      </c>
      <c r="C41" s="104"/>
      <c r="D41" s="117" t="s">
        <v>68</v>
      </c>
      <c r="E41" s="118"/>
      <c r="F41" s="118"/>
      <c r="G41" s="118"/>
      <c r="H41" s="119"/>
      <c r="I41" s="7" t="s">
        <v>69</v>
      </c>
      <c r="J41" s="38"/>
      <c r="K41" s="43">
        <f>K36*K7/(SQRT(3)*K8)*1000</f>
        <v>25.40341184434354</v>
      </c>
      <c r="L41" s="47"/>
      <c r="M41" s="4"/>
      <c r="N41" s="4"/>
      <c r="O41" s="4"/>
    </row>
    <row r="42" spans="2:15" ht="54.75" customHeight="1">
      <c r="B42" s="87">
        <v>34</v>
      </c>
      <c r="C42" s="104"/>
      <c r="D42" s="106" t="s">
        <v>38</v>
      </c>
      <c r="E42" s="107"/>
      <c r="F42" s="107"/>
      <c r="G42" s="107"/>
      <c r="H42" s="108"/>
      <c r="I42" s="40" t="s">
        <v>70</v>
      </c>
      <c r="J42" s="40"/>
      <c r="K42" s="34">
        <f>K35*K39*K41/K38</f>
        <v>38.85227693840777</v>
      </c>
      <c r="L42" s="47"/>
      <c r="M42" s="4"/>
      <c r="N42" s="4"/>
      <c r="O42" s="4"/>
    </row>
    <row r="43" spans="2:15" ht="54.75" customHeight="1">
      <c r="B43" s="87">
        <v>35</v>
      </c>
      <c r="C43" s="104"/>
      <c r="D43" s="142" t="s">
        <v>92</v>
      </c>
      <c r="E43" s="107"/>
      <c r="F43" s="107"/>
      <c r="G43" s="107"/>
      <c r="H43" s="108"/>
      <c r="I43" s="51" t="s">
        <v>51</v>
      </c>
      <c r="J43"/>
      <c r="K43" s="34">
        <f>K44*K45</f>
        <v>32.4</v>
      </c>
      <c r="L43" s="47"/>
      <c r="M43" s="4"/>
      <c r="N43" s="4"/>
      <c r="O43" s="4"/>
    </row>
    <row r="44" spans="2:15" ht="54.75" customHeight="1">
      <c r="B44" s="87">
        <v>36</v>
      </c>
      <c r="C44" s="104"/>
      <c r="D44" s="106" t="s">
        <v>60</v>
      </c>
      <c r="E44" s="107"/>
      <c r="F44" s="107"/>
      <c r="G44" s="107"/>
      <c r="H44" s="108"/>
      <c r="I44" s="40" t="s">
        <v>61</v>
      </c>
      <c r="J44" s="38" t="s">
        <v>81</v>
      </c>
      <c r="K44" s="52">
        <v>1.2</v>
      </c>
      <c r="L44" s="47"/>
      <c r="M44" s="4"/>
      <c r="N44" s="4"/>
      <c r="O44" s="4"/>
    </row>
    <row r="45" spans="2:15" ht="54.75" customHeight="1">
      <c r="B45" s="87">
        <v>37</v>
      </c>
      <c r="C45" s="104"/>
      <c r="D45" s="142" t="s">
        <v>87</v>
      </c>
      <c r="E45" s="107"/>
      <c r="F45" s="107"/>
      <c r="G45" s="107"/>
      <c r="H45" s="108"/>
      <c r="I45" s="24" t="s">
        <v>86</v>
      </c>
      <c r="J45" s="38" t="s">
        <v>81</v>
      </c>
      <c r="K45" s="26">
        <v>27</v>
      </c>
      <c r="L45" s="47"/>
      <c r="M45" s="4"/>
      <c r="N45" s="4"/>
      <c r="O45" s="4"/>
    </row>
    <row r="46" spans="2:15" ht="54.75" customHeight="1">
      <c r="B46" s="87">
        <v>38</v>
      </c>
      <c r="C46" s="104"/>
      <c r="D46" s="142" t="s">
        <v>88</v>
      </c>
      <c r="E46" s="107"/>
      <c r="F46" s="107"/>
      <c r="G46" s="107"/>
      <c r="H46" s="108"/>
      <c r="I46" s="38" t="s">
        <v>81</v>
      </c>
      <c r="J46" s="38" t="s">
        <v>81</v>
      </c>
      <c r="K46" s="53" t="s">
        <v>89</v>
      </c>
      <c r="L46" s="47"/>
      <c r="M46" s="4"/>
      <c r="N46" s="4"/>
      <c r="O46" s="4"/>
    </row>
    <row r="47" spans="2:15" ht="54.75" customHeight="1">
      <c r="B47" s="87">
        <v>39</v>
      </c>
      <c r="C47" s="104"/>
      <c r="D47" s="106" t="s">
        <v>52</v>
      </c>
      <c r="E47" s="107"/>
      <c r="F47" s="107"/>
      <c r="G47" s="107"/>
      <c r="H47" s="108"/>
      <c r="I47" s="40" t="s">
        <v>53</v>
      </c>
      <c r="J47" s="40"/>
      <c r="K47" s="34">
        <f>K42*K37/K40</f>
        <v>1.9426138469203884</v>
      </c>
      <c r="L47" s="46"/>
      <c r="M47" s="4"/>
      <c r="N47" s="4"/>
      <c r="O47" s="4"/>
    </row>
    <row r="48" spans="2:15" ht="54.75" customHeight="1" thickBot="1">
      <c r="B48" s="88">
        <v>40</v>
      </c>
      <c r="C48" s="105"/>
      <c r="D48" s="125" t="s">
        <v>79</v>
      </c>
      <c r="E48" s="126"/>
      <c r="F48" s="126"/>
      <c r="G48" s="126"/>
      <c r="H48" s="127"/>
      <c r="I48" s="42" t="s">
        <v>55</v>
      </c>
      <c r="J48" s="42"/>
      <c r="K48" s="32">
        <f>(SQRT(3)/2)*K25/(K40*K47)</f>
        <v>11.659125096905804</v>
      </c>
      <c r="L48" s="50"/>
      <c r="M48" s="5"/>
      <c r="N48" s="5"/>
      <c r="O48" s="5"/>
    </row>
    <row r="49" spans="2:15" ht="24.75" customHeight="1">
      <c r="B49" s="89">
        <v>41</v>
      </c>
      <c r="C49" s="103" t="s">
        <v>73</v>
      </c>
      <c r="D49" s="120" t="s">
        <v>44</v>
      </c>
      <c r="E49" s="123" t="s">
        <v>40</v>
      </c>
      <c r="F49" s="101"/>
      <c r="G49" s="101"/>
      <c r="H49" s="102"/>
      <c r="I49" s="27" t="s">
        <v>71</v>
      </c>
      <c r="J49" s="38" t="s">
        <v>81</v>
      </c>
      <c r="K49" s="28">
        <v>1.1</v>
      </c>
      <c r="L49" s="28"/>
      <c r="M49" s="6"/>
      <c r="N49" s="6"/>
      <c r="O49" s="6"/>
    </row>
    <row r="50" spans="2:15" ht="24.75" customHeight="1">
      <c r="B50" s="87">
        <v>42</v>
      </c>
      <c r="C50" s="104"/>
      <c r="D50" s="121"/>
      <c r="E50" s="106" t="s">
        <v>54</v>
      </c>
      <c r="F50" s="107"/>
      <c r="G50" s="107"/>
      <c r="H50" s="108"/>
      <c r="I50" s="7" t="s">
        <v>13</v>
      </c>
      <c r="J50" s="38" t="s">
        <v>81</v>
      </c>
      <c r="K50" s="26">
        <v>1</v>
      </c>
      <c r="L50" s="26"/>
      <c r="M50" s="4"/>
      <c r="N50" s="4"/>
      <c r="O50" s="4"/>
    </row>
    <row r="51" spans="2:15" ht="24.75" customHeight="1">
      <c r="B51" s="87">
        <v>43</v>
      </c>
      <c r="C51" s="104"/>
      <c r="D51" s="121"/>
      <c r="E51" s="106" t="s">
        <v>64</v>
      </c>
      <c r="F51" s="107"/>
      <c r="G51" s="107"/>
      <c r="H51" s="108"/>
      <c r="I51" s="7" t="s">
        <v>65</v>
      </c>
      <c r="J51" s="38" t="s">
        <v>81</v>
      </c>
      <c r="K51" s="23">
        <v>0.935</v>
      </c>
      <c r="L51" s="23"/>
      <c r="M51" s="4"/>
      <c r="N51" s="4"/>
      <c r="O51" s="4"/>
    </row>
    <row r="52" spans="2:15" ht="24.75" customHeight="1" thickBot="1">
      <c r="B52" s="87">
        <v>44</v>
      </c>
      <c r="C52" s="104"/>
      <c r="D52" s="122"/>
      <c r="E52" s="116" t="s">
        <v>56</v>
      </c>
      <c r="F52" s="107"/>
      <c r="G52" s="107"/>
      <c r="H52" s="108"/>
      <c r="I52" s="7" t="s">
        <v>57</v>
      </c>
      <c r="J52" s="38" t="s">
        <v>81</v>
      </c>
      <c r="K52" s="18">
        <v>20</v>
      </c>
      <c r="L52" s="18"/>
      <c r="M52" s="4"/>
      <c r="N52" s="4"/>
      <c r="O52" s="4"/>
    </row>
    <row r="53" spans="2:15" ht="54.75" customHeight="1">
      <c r="B53" s="87">
        <v>45</v>
      </c>
      <c r="C53" s="104"/>
      <c r="D53" s="117" t="s">
        <v>72</v>
      </c>
      <c r="E53" s="118"/>
      <c r="F53" s="118"/>
      <c r="G53" s="118"/>
      <c r="H53" s="119"/>
      <c r="I53" s="40" t="s">
        <v>70</v>
      </c>
      <c r="J53" s="40"/>
      <c r="K53" s="34">
        <f>K49*K9/K51</f>
        <v>27.201632097925874</v>
      </c>
      <c r="L53" s="46"/>
      <c r="M53" s="4"/>
      <c r="N53" s="4"/>
      <c r="O53" s="4"/>
    </row>
    <row r="54" spans="2:15" ht="54.75" customHeight="1" thickBot="1">
      <c r="B54" s="88">
        <v>46</v>
      </c>
      <c r="C54" s="105"/>
      <c r="D54" s="125" t="s">
        <v>52</v>
      </c>
      <c r="E54" s="126"/>
      <c r="F54" s="126"/>
      <c r="G54" s="126"/>
      <c r="H54" s="127"/>
      <c r="I54" s="42" t="s">
        <v>53</v>
      </c>
      <c r="J54" s="42"/>
      <c r="K54" s="32">
        <f>K53*K50/K52</f>
        <v>1.3600816048962936</v>
      </c>
      <c r="L54" s="50"/>
      <c r="M54" s="5"/>
      <c r="N54" s="5"/>
      <c r="O54" s="5"/>
    </row>
    <row r="55" spans="2:15" ht="24.75" customHeight="1" thickBot="1">
      <c r="B55" s="2"/>
      <c r="C55" s="29"/>
      <c r="D55" s="10"/>
      <c r="E55" s="10"/>
      <c r="F55" s="10"/>
      <c r="G55" s="10"/>
      <c r="H55" s="10"/>
      <c r="I55" s="2"/>
      <c r="J55" s="2"/>
      <c r="K55" s="2"/>
      <c r="L55" s="30"/>
      <c r="M55" s="30"/>
      <c r="N55" s="30"/>
      <c r="O55" s="30"/>
    </row>
    <row r="56" spans="2:15" ht="24.75" customHeight="1" thickBot="1">
      <c r="B56" s="136" t="s">
        <v>80</v>
      </c>
      <c r="C56" s="137"/>
      <c r="D56" s="138"/>
      <c r="E56" s="10"/>
      <c r="F56" s="10"/>
      <c r="G56" s="10"/>
      <c r="H56" s="10"/>
      <c r="I56" s="2"/>
      <c r="J56" s="2"/>
      <c r="K56" s="2"/>
      <c r="L56" s="30"/>
      <c r="M56" s="30"/>
      <c r="N56" s="30"/>
      <c r="O56" s="30"/>
    </row>
    <row r="57" spans="2:15" ht="38.25" customHeight="1" thickBot="1">
      <c r="B57" s="67"/>
      <c r="C57" s="110" t="s">
        <v>82</v>
      </c>
      <c r="D57" s="111"/>
      <c r="E57" s="111"/>
      <c r="F57" s="111"/>
      <c r="G57" s="111"/>
      <c r="H57" s="112"/>
      <c r="I57" s="45"/>
      <c r="J57" s="2"/>
      <c r="K57" s="2"/>
      <c r="L57" s="30"/>
      <c r="M57" s="30"/>
      <c r="N57" s="30"/>
      <c r="O57" s="30"/>
    </row>
    <row r="58" spans="2:15" ht="54.75" customHeight="1" thickBot="1">
      <c r="B58" s="133" t="s">
        <v>85</v>
      </c>
      <c r="C58" s="134"/>
      <c r="D58" s="134"/>
      <c r="E58" s="134"/>
      <c r="F58" s="134"/>
      <c r="G58" s="134"/>
      <c r="H58" s="135"/>
      <c r="I58" s="2"/>
      <c r="J58" s="2"/>
      <c r="K58" s="2"/>
      <c r="L58" s="30"/>
      <c r="M58" s="30"/>
      <c r="N58" s="30"/>
      <c r="O58" s="30"/>
    </row>
    <row r="59" spans="2:15" ht="36.75" customHeight="1" thickBot="1">
      <c r="B59" s="97" t="s">
        <v>523</v>
      </c>
      <c r="C59" s="98"/>
      <c r="D59" s="98"/>
      <c r="E59" s="98"/>
      <c r="F59" s="98"/>
      <c r="G59" s="99"/>
      <c r="H59" s="96"/>
      <c r="I59" s="2"/>
      <c r="J59" s="2"/>
      <c r="K59" s="2"/>
      <c r="L59" s="30"/>
      <c r="M59" s="30"/>
      <c r="N59" s="30"/>
      <c r="O59" s="30"/>
    </row>
    <row r="60" spans="2:15" ht="24.75" customHeight="1" thickBot="1">
      <c r="B60" s="2"/>
      <c r="C60" s="30"/>
      <c r="D60" s="10"/>
      <c r="E60" s="10"/>
      <c r="F60" s="10"/>
      <c r="G60" s="10"/>
      <c r="H60" s="10"/>
      <c r="I60" s="2"/>
      <c r="J60" s="2"/>
      <c r="K60" s="2"/>
      <c r="L60" s="30"/>
      <c r="M60" s="30"/>
      <c r="N60" s="30"/>
      <c r="O60" s="30"/>
    </row>
    <row r="61" spans="2:15" ht="24.75" customHeight="1" thickBot="1">
      <c r="B61" s="136" t="s">
        <v>90</v>
      </c>
      <c r="C61" s="137"/>
      <c r="D61" s="138"/>
      <c r="E61" s="10"/>
      <c r="F61" s="10"/>
      <c r="G61" s="10"/>
      <c r="H61" s="10"/>
      <c r="I61" s="2"/>
      <c r="J61" s="2"/>
      <c r="K61" s="2"/>
      <c r="L61" s="30"/>
      <c r="M61" s="30"/>
      <c r="N61" s="30"/>
      <c r="O61" s="30"/>
    </row>
    <row r="62" spans="2:15" ht="133.5" customHeight="1" thickBot="1">
      <c r="B62" s="139" t="s">
        <v>91</v>
      </c>
      <c r="C62" s="140"/>
      <c r="D62" s="140"/>
      <c r="E62" s="140"/>
      <c r="F62" s="140"/>
      <c r="G62" s="140"/>
      <c r="H62" s="141"/>
      <c r="I62" s="2"/>
      <c r="J62" s="2"/>
      <c r="K62" s="2"/>
      <c r="L62" s="30"/>
      <c r="M62" s="30"/>
      <c r="N62" s="30"/>
      <c r="O62" s="30"/>
    </row>
    <row r="63" spans="2:15" ht="24.75" customHeight="1">
      <c r="B63" s="2"/>
      <c r="C63" s="30"/>
      <c r="D63" s="10"/>
      <c r="E63" s="10"/>
      <c r="F63" s="10"/>
      <c r="G63" s="10"/>
      <c r="H63" s="10"/>
      <c r="I63" s="2"/>
      <c r="J63" s="2"/>
      <c r="K63" s="2"/>
      <c r="L63" s="30"/>
      <c r="M63" s="30"/>
      <c r="N63" s="30"/>
      <c r="O63" s="30"/>
    </row>
    <row r="64" spans="2:15" ht="24.75" customHeight="1">
      <c r="B64" s="2"/>
      <c r="H64" s="10"/>
      <c r="I64" s="2"/>
      <c r="J64" s="2"/>
      <c r="K64" s="2"/>
      <c r="L64" s="30"/>
      <c r="M64" s="30"/>
      <c r="N64" s="30"/>
      <c r="O64" s="30"/>
    </row>
    <row r="65" spans="2:15" ht="24.75" customHeight="1">
      <c r="B65" s="2"/>
      <c r="C65" s="30"/>
      <c r="D65" s="10"/>
      <c r="E65" s="10"/>
      <c r="F65" s="10"/>
      <c r="G65" s="10"/>
      <c r="H65" s="10"/>
      <c r="I65" s="2"/>
      <c r="J65" s="2"/>
      <c r="K65" s="2"/>
      <c r="L65" s="30"/>
      <c r="M65" s="30"/>
      <c r="N65" s="30"/>
      <c r="O65" s="30"/>
    </row>
    <row r="66" spans="2:15" ht="24.75" customHeight="1">
      <c r="B66" s="2"/>
      <c r="C66" s="30"/>
      <c r="D66" s="10"/>
      <c r="E66" s="10"/>
      <c r="F66" s="10"/>
      <c r="G66" s="10"/>
      <c r="H66" s="10"/>
      <c r="I66" s="2"/>
      <c r="J66" s="2"/>
      <c r="K66" s="2"/>
      <c r="L66" s="30"/>
      <c r="M66" s="30"/>
      <c r="N66" s="30"/>
      <c r="O66" s="30"/>
    </row>
    <row r="67" spans="2:15" ht="24.75" customHeight="1">
      <c r="B67" s="2"/>
      <c r="C67" s="30"/>
      <c r="D67" s="10"/>
      <c r="E67" s="10"/>
      <c r="F67" s="10"/>
      <c r="G67" s="10"/>
      <c r="H67" s="10"/>
      <c r="I67" s="2"/>
      <c r="J67" s="2"/>
      <c r="K67" s="2"/>
      <c r="L67" s="30"/>
      <c r="M67" s="30"/>
      <c r="N67" s="30"/>
      <c r="O67" s="30"/>
    </row>
    <row r="68" spans="2:15" ht="24.75" customHeight="1">
      <c r="B68" s="2"/>
      <c r="C68" s="30"/>
      <c r="D68" s="10"/>
      <c r="E68" s="10"/>
      <c r="F68" s="10"/>
      <c r="G68" s="10"/>
      <c r="H68" s="10"/>
      <c r="I68" s="2"/>
      <c r="J68" s="2"/>
      <c r="K68" s="2"/>
      <c r="L68" s="30"/>
      <c r="M68" s="30"/>
      <c r="N68" s="30"/>
      <c r="O68" s="30"/>
    </row>
    <row r="69" spans="2:15" ht="24.75" customHeight="1">
      <c r="B69" s="2"/>
      <c r="C69" s="30"/>
      <c r="D69" s="10"/>
      <c r="E69" s="10"/>
      <c r="F69" s="10"/>
      <c r="G69" s="10"/>
      <c r="H69" s="10"/>
      <c r="I69" s="2"/>
      <c r="J69" s="2"/>
      <c r="K69" s="2"/>
      <c r="L69" s="30"/>
      <c r="M69" s="30"/>
      <c r="N69" s="30"/>
      <c r="O69" s="30"/>
    </row>
    <row r="70" spans="2:15" ht="24.75" customHeight="1">
      <c r="B70" s="2"/>
      <c r="C70" s="30"/>
      <c r="D70" s="10"/>
      <c r="E70" s="10"/>
      <c r="F70" s="10"/>
      <c r="G70" s="10"/>
      <c r="H70" s="10"/>
      <c r="I70" s="2"/>
      <c r="J70" s="2"/>
      <c r="K70" s="2"/>
      <c r="L70" s="30"/>
      <c r="M70" s="30"/>
      <c r="N70" s="30"/>
      <c r="O70" s="30"/>
    </row>
    <row r="71" spans="2:15" ht="24.75" customHeight="1">
      <c r="B71" s="2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1:2" ht="24.75" customHeight="1">
      <c r="A72" s="30"/>
      <c r="B72" s="2"/>
    </row>
    <row r="73" spans="1:2" ht="24.75" customHeight="1">
      <c r="A73" s="30"/>
      <c r="B73" s="2"/>
    </row>
    <row r="74" spans="1:2" ht="24.75" customHeight="1">
      <c r="A74" s="30"/>
      <c r="B74" s="2"/>
    </row>
    <row r="75" spans="1:2" ht="24.75" customHeight="1">
      <c r="A75" s="30"/>
      <c r="B75" s="2"/>
    </row>
    <row r="76" spans="1:2" ht="24.75" customHeight="1">
      <c r="A76" s="30"/>
      <c r="B76" s="2"/>
    </row>
    <row r="77" spans="1:2" ht="24.75" customHeight="1">
      <c r="A77" s="30"/>
      <c r="B77" s="2"/>
    </row>
    <row r="78" spans="1:2" ht="24.75" customHeight="1">
      <c r="A78" s="30"/>
      <c r="B78" s="2"/>
    </row>
    <row r="79" spans="1:2" ht="24.75" customHeight="1">
      <c r="A79" s="30"/>
      <c r="B79" s="2"/>
    </row>
    <row r="80" spans="1:2" ht="24.75" customHeight="1">
      <c r="A80" s="30"/>
      <c r="B80" s="2"/>
    </row>
    <row r="81" spans="1:2" ht="24.75" customHeight="1">
      <c r="A81" s="30"/>
      <c r="B81" s="2"/>
    </row>
    <row r="82" spans="1:2" ht="24.75" customHeight="1">
      <c r="A82" s="30"/>
      <c r="B82" s="2"/>
    </row>
    <row r="83" spans="1:2" ht="24.75" customHeight="1">
      <c r="A83" s="30"/>
      <c r="B83" s="2"/>
    </row>
    <row r="84" spans="1:2" ht="24.75" customHeight="1">
      <c r="A84" s="30"/>
      <c r="B84" s="2"/>
    </row>
    <row r="85" spans="1:2" ht="24.75" customHeight="1">
      <c r="A85" s="30"/>
      <c r="B85" s="2"/>
    </row>
    <row r="86" spans="1:2" ht="24.75" customHeight="1">
      <c r="A86" s="30"/>
      <c r="B86" s="2"/>
    </row>
    <row r="87" spans="1:2" ht="24.75" customHeight="1">
      <c r="A87" s="30"/>
      <c r="B87" s="2"/>
    </row>
    <row r="88" spans="1:2" ht="24.75" customHeight="1">
      <c r="A88" s="30"/>
      <c r="B88" s="2"/>
    </row>
    <row r="89" spans="1:2" ht="24.75" customHeight="1">
      <c r="A89" s="30"/>
      <c r="B89" s="2"/>
    </row>
    <row r="90" spans="1:2" ht="24.75" customHeight="1">
      <c r="A90" s="30"/>
      <c r="B90" s="2"/>
    </row>
    <row r="91" spans="1:2" ht="24.75" customHeight="1">
      <c r="A91" s="30"/>
      <c r="B91" s="2"/>
    </row>
    <row r="92" spans="1:2" ht="24.75" customHeight="1">
      <c r="A92" s="30"/>
      <c r="B92" s="2"/>
    </row>
    <row r="93" spans="1:2" ht="24.75" customHeight="1">
      <c r="A93" s="30"/>
      <c r="B93" s="2"/>
    </row>
    <row r="94" spans="1:2" ht="24.75" customHeight="1">
      <c r="A94" s="30"/>
      <c r="B94" s="2"/>
    </row>
    <row r="95" spans="1:2" ht="24.75" customHeight="1">
      <c r="A95" s="30"/>
      <c r="B95" s="2"/>
    </row>
    <row r="96" spans="1:2" ht="15.75">
      <c r="A96" s="30"/>
      <c r="B96" s="2"/>
    </row>
    <row r="97" spans="1:2" ht="15.75">
      <c r="A97" s="30"/>
      <c r="B97" s="2"/>
    </row>
    <row r="98" spans="1:2" ht="15.75">
      <c r="A98" s="30"/>
      <c r="B98" s="2"/>
    </row>
    <row r="99" spans="1:2" ht="15.75">
      <c r="A99" s="30"/>
      <c r="B99" s="2"/>
    </row>
    <row r="100" spans="1:2" ht="15.75">
      <c r="A100" s="30"/>
      <c r="B100" s="2"/>
    </row>
    <row r="101" spans="1:2" ht="15.75">
      <c r="A101" s="30"/>
      <c r="B101" s="2"/>
    </row>
    <row r="102" spans="1:2" ht="15.75">
      <c r="A102" s="30"/>
      <c r="B102" s="2"/>
    </row>
    <row r="103" spans="1:2" ht="15.75">
      <c r="A103" s="30"/>
      <c r="B103" s="2"/>
    </row>
    <row r="104" spans="1:2" ht="15.75">
      <c r="A104" s="30"/>
      <c r="B104" s="2"/>
    </row>
    <row r="105" spans="1:2" ht="15.75">
      <c r="A105" s="30"/>
      <c r="B105" s="2"/>
    </row>
    <row r="106" spans="1:2" ht="15.75">
      <c r="A106" s="30"/>
      <c r="B106" s="2"/>
    </row>
    <row r="107" spans="1:2" ht="15.75">
      <c r="A107" s="30"/>
      <c r="B107" s="2"/>
    </row>
    <row r="108" spans="1:2" ht="15.75">
      <c r="A108" s="30"/>
      <c r="B108" s="2"/>
    </row>
    <row r="109" spans="1:2" ht="15.75">
      <c r="A109" s="30"/>
      <c r="B109" s="2"/>
    </row>
    <row r="110" spans="1:2" ht="15.75">
      <c r="A110" s="30"/>
      <c r="B110" s="2"/>
    </row>
    <row r="111" spans="1:2" ht="15.75">
      <c r="A111" s="30"/>
      <c r="B111" s="2"/>
    </row>
    <row r="112" spans="1:2" ht="15.75">
      <c r="A112" s="30"/>
      <c r="B112" s="2"/>
    </row>
    <row r="113" spans="1:2" ht="15.75">
      <c r="A113" s="30"/>
      <c r="B113" s="2"/>
    </row>
    <row r="114" spans="1:2" ht="15.75">
      <c r="A114" s="30"/>
      <c r="B114" s="2"/>
    </row>
    <row r="115" spans="1:2" ht="15.75">
      <c r="A115" s="30"/>
      <c r="B115" s="2"/>
    </row>
    <row r="116" spans="1:2" ht="15.75">
      <c r="A116" s="30"/>
      <c r="B116" s="2"/>
    </row>
    <row r="117" spans="1:2" ht="15.75">
      <c r="A117" s="30"/>
      <c r="B117" s="2"/>
    </row>
    <row r="118" spans="1:2" ht="15.75">
      <c r="A118" s="30"/>
      <c r="B118" s="2"/>
    </row>
    <row r="119" spans="1:2" ht="15.75">
      <c r="A119" s="30"/>
      <c r="B119" s="2"/>
    </row>
    <row r="120" spans="1:2" ht="15.75">
      <c r="A120" s="30"/>
      <c r="B120" s="2"/>
    </row>
    <row r="121" spans="1:2" ht="15.75">
      <c r="A121" s="30"/>
      <c r="B121" s="2"/>
    </row>
    <row r="122" spans="1:2" ht="15.75">
      <c r="A122" s="30"/>
      <c r="B122" s="2"/>
    </row>
    <row r="123" spans="1:2" ht="15.75">
      <c r="A123" s="30"/>
      <c r="B123" s="2"/>
    </row>
    <row r="124" spans="1:2" ht="15.75">
      <c r="A124" s="30"/>
      <c r="B124" s="2"/>
    </row>
    <row r="125" spans="1:2" ht="15.75">
      <c r="A125" s="30"/>
      <c r="B125" s="2"/>
    </row>
    <row r="126" spans="1:2" ht="15.75">
      <c r="A126" s="30"/>
      <c r="B126" s="2"/>
    </row>
    <row r="127" spans="1:2" ht="15.75">
      <c r="A127" s="30"/>
      <c r="B127" s="2"/>
    </row>
    <row r="128" spans="1:2" ht="15.75">
      <c r="A128" s="30"/>
      <c r="B128" s="2"/>
    </row>
    <row r="129" spans="1:2" ht="15.75">
      <c r="A129" s="30"/>
      <c r="B129" s="2"/>
    </row>
    <row r="130" spans="1:2" ht="15.75">
      <c r="A130" s="30"/>
      <c r="B130" s="2"/>
    </row>
    <row r="131" spans="1:2" ht="15.75">
      <c r="A131" s="30"/>
      <c r="B131" s="2"/>
    </row>
    <row r="132" spans="1:2" ht="15.75">
      <c r="A132" s="30"/>
      <c r="B132" s="2"/>
    </row>
    <row r="133" spans="1:2" ht="15.75">
      <c r="A133" s="30"/>
      <c r="B133" s="2"/>
    </row>
    <row r="134" spans="1:2" ht="15.75">
      <c r="A134" s="30"/>
      <c r="B134" s="2"/>
    </row>
    <row r="135" spans="1:2" ht="15.75">
      <c r="A135" s="30"/>
      <c r="B135" s="2"/>
    </row>
    <row r="136" spans="1:2" ht="15.75">
      <c r="A136" s="30"/>
      <c r="B136" s="2"/>
    </row>
    <row r="137" spans="1:2" ht="15.75">
      <c r="A137" s="30"/>
      <c r="B137" s="2"/>
    </row>
    <row r="138" spans="1:2" ht="15.75">
      <c r="A138" s="30"/>
      <c r="B138" s="2"/>
    </row>
    <row r="139" spans="1:2" ht="15.75">
      <c r="A139" s="30"/>
      <c r="B139" s="2"/>
    </row>
    <row r="140" spans="1:2" ht="15.75">
      <c r="A140" s="30"/>
      <c r="B140" s="2"/>
    </row>
    <row r="141" spans="1:2" ht="15.75">
      <c r="A141" s="30"/>
      <c r="B141" s="2"/>
    </row>
    <row r="142" spans="1:2" ht="15.75">
      <c r="A142" s="30"/>
      <c r="B142" s="2"/>
    </row>
    <row r="143" spans="1:2" ht="15.75">
      <c r="A143" s="30"/>
      <c r="B143" s="2"/>
    </row>
    <row r="144" spans="1:2" ht="15.75">
      <c r="A144" s="30"/>
      <c r="B144" s="2"/>
    </row>
    <row r="145" spans="1:2" ht="15.75">
      <c r="A145" s="30"/>
      <c r="B145" s="2"/>
    </row>
    <row r="146" spans="1:2" ht="15.75">
      <c r="A146" s="30"/>
      <c r="B146" s="2"/>
    </row>
    <row r="147" spans="1:2" ht="15.75">
      <c r="A147" s="30"/>
      <c r="B147" s="2"/>
    </row>
    <row r="148" spans="1:2" ht="15.75">
      <c r="A148" s="30"/>
      <c r="B148" s="2"/>
    </row>
    <row r="149" spans="1:2" ht="15.75">
      <c r="A149" s="30"/>
      <c r="B149" s="2"/>
    </row>
    <row r="150" spans="1:2" ht="15.75">
      <c r="A150" s="30"/>
      <c r="B150" s="2"/>
    </row>
    <row r="151" spans="1:2" ht="15.75">
      <c r="A151" s="30"/>
      <c r="B151" s="2"/>
    </row>
    <row r="152" spans="1:2" ht="15.75">
      <c r="A152" s="30"/>
      <c r="B152" s="2"/>
    </row>
    <row r="153" spans="1:2" ht="15.75">
      <c r="A153" s="30"/>
      <c r="B153" s="2"/>
    </row>
    <row r="154" spans="1:2" ht="15.75">
      <c r="A154" s="30"/>
      <c r="B154" s="2"/>
    </row>
    <row r="155" spans="1:2" ht="15.75">
      <c r="A155" s="30"/>
      <c r="B155" s="2"/>
    </row>
    <row r="156" spans="1:2" ht="15.75">
      <c r="A156" s="30"/>
      <c r="B156" s="2"/>
    </row>
    <row r="157" spans="1:2" ht="15.75">
      <c r="A157" s="30"/>
      <c r="B157" s="2"/>
    </row>
    <row r="158" spans="1:2" ht="15.75">
      <c r="A158" s="30"/>
      <c r="B158" s="2"/>
    </row>
    <row r="159" spans="1:2" ht="15.75">
      <c r="A159" s="30"/>
      <c r="B159" s="2"/>
    </row>
    <row r="160" spans="1:2" ht="15.75">
      <c r="A160" s="30"/>
      <c r="B160" s="2"/>
    </row>
    <row r="161" spans="1:2" ht="15.75">
      <c r="A161" s="30"/>
      <c r="B161" s="2"/>
    </row>
    <row r="162" spans="1:2" ht="15.75">
      <c r="A162" s="30"/>
      <c r="B162" s="2"/>
    </row>
    <row r="163" spans="1:2" ht="15.75">
      <c r="A163" s="30"/>
      <c r="B163" s="2"/>
    </row>
    <row r="164" spans="1:2" ht="15.75">
      <c r="A164" s="30"/>
      <c r="B164" s="2"/>
    </row>
    <row r="165" spans="1:2" ht="15.75">
      <c r="A165" s="30"/>
      <c r="B165" s="2"/>
    </row>
    <row r="166" spans="1:2" ht="15.75">
      <c r="A166" s="30"/>
      <c r="B166" s="2"/>
    </row>
    <row r="167" spans="1:2" ht="15.75">
      <c r="A167" s="30"/>
      <c r="B167" s="2"/>
    </row>
    <row r="168" spans="1:2" ht="15.75">
      <c r="A168" s="30"/>
      <c r="B168" s="2"/>
    </row>
    <row r="169" spans="1:2" ht="15.75">
      <c r="A169" s="30"/>
      <c r="B169" s="2"/>
    </row>
    <row r="170" spans="1:2" ht="15.75">
      <c r="A170" s="30"/>
      <c r="B170" s="2"/>
    </row>
    <row r="171" spans="1:2" ht="15.75">
      <c r="A171" s="30"/>
      <c r="B171" s="2"/>
    </row>
    <row r="172" spans="1:2" ht="15.75">
      <c r="A172" s="30"/>
      <c r="B172" s="2"/>
    </row>
    <row r="173" spans="1:2" ht="15.75">
      <c r="A173" s="30"/>
      <c r="B173" s="2"/>
    </row>
    <row r="174" spans="1:2" ht="15.75">
      <c r="A174" s="30"/>
      <c r="B174" s="2"/>
    </row>
    <row r="175" spans="1:2" ht="15.75">
      <c r="A175" s="30"/>
      <c r="B175" s="2"/>
    </row>
    <row r="176" spans="1:2" ht="15.75">
      <c r="A176" s="30"/>
      <c r="B176" s="2"/>
    </row>
    <row r="177" spans="1:2" ht="15.75">
      <c r="A177" s="30"/>
      <c r="B177" s="2"/>
    </row>
    <row r="178" spans="1:2" ht="15.75">
      <c r="A178" s="30"/>
      <c r="B178" s="2"/>
    </row>
    <row r="179" spans="1:2" ht="15.75">
      <c r="A179" s="30"/>
      <c r="B179" s="2"/>
    </row>
    <row r="180" spans="1:2" ht="15.75">
      <c r="A180" s="30"/>
      <c r="B180" s="2"/>
    </row>
    <row r="181" spans="1:2" ht="15.75">
      <c r="A181" s="30"/>
      <c r="B181" s="2"/>
    </row>
    <row r="182" spans="1:2" ht="15.75">
      <c r="A182" s="30"/>
      <c r="B182" s="2"/>
    </row>
    <row r="183" spans="1:2" ht="15.75">
      <c r="A183" s="30"/>
      <c r="B183" s="2"/>
    </row>
    <row r="184" spans="1:2" ht="15.75">
      <c r="A184" s="30"/>
      <c r="B184" s="2"/>
    </row>
    <row r="185" spans="1:2" ht="15.75">
      <c r="A185" s="30"/>
      <c r="B185" s="2"/>
    </row>
    <row r="186" spans="1:2" ht="15.75">
      <c r="A186" s="30"/>
      <c r="B186" s="2"/>
    </row>
    <row r="187" spans="1:2" ht="15.75">
      <c r="A187" s="30"/>
      <c r="B187" s="2"/>
    </row>
    <row r="188" spans="1:2" ht="15.75">
      <c r="A188" s="30"/>
      <c r="B188" s="2"/>
    </row>
    <row r="189" spans="1:2" ht="15.75">
      <c r="A189" s="30"/>
      <c r="B189" s="2"/>
    </row>
    <row r="190" spans="1:2" ht="15.75">
      <c r="A190" s="30"/>
      <c r="B190" s="2"/>
    </row>
    <row r="191" spans="1:2" ht="15.75">
      <c r="A191" s="30"/>
      <c r="B191" s="2"/>
    </row>
    <row r="192" spans="1:2" ht="15.75">
      <c r="A192" s="30"/>
      <c r="B192" s="2"/>
    </row>
    <row r="193" spans="1:2" ht="15.75">
      <c r="A193" s="30"/>
      <c r="B193" s="2"/>
    </row>
    <row r="194" spans="1:2" ht="15.75">
      <c r="A194" s="30"/>
      <c r="B194" s="2"/>
    </row>
    <row r="195" spans="1:2" ht="15.75">
      <c r="A195" s="30"/>
      <c r="B195" s="2"/>
    </row>
    <row r="196" spans="1:2" ht="15.75">
      <c r="A196" s="30"/>
      <c r="B196" s="2"/>
    </row>
    <row r="197" spans="1:2" ht="15.75">
      <c r="A197" s="30"/>
      <c r="B197" s="2"/>
    </row>
    <row r="198" spans="1:2" ht="15.75">
      <c r="A198" s="30"/>
      <c r="B198" s="2"/>
    </row>
    <row r="199" spans="1:2" ht="15.75">
      <c r="A199" s="30"/>
      <c r="B199" s="2"/>
    </row>
    <row r="200" spans="1:2" ht="15.75">
      <c r="A200" s="30"/>
      <c r="B200" s="2"/>
    </row>
    <row r="201" spans="1:2" ht="15.75">
      <c r="A201" s="30"/>
      <c r="B201" s="2"/>
    </row>
    <row r="202" spans="1:2" ht="15.75">
      <c r="A202" s="30"/>
      <c r="B202" s="2"/>
    </row>
    <row r="203" spans="1:2" ht="15.75">
      <c r="A203" s="30"/>
      <c r="B203" s="2"/>
    </row>
    <row r="204" spans="1:2" ht="15.75">
      <c r="A204" s="30"/>
      <c r="B204" s="2"/>
    </row>
    <row r="205" spans="1:2" ht="15.75">
      <c r="A205" s="30"/>
      <c r="B205" s="2"/>
    </row>
    <row r="206" spans="1:2" ht="15.75">
      <c r="A206" s="30"/>
      <c r="B206" s="2"/>
    </row>
    <row r="207" spans="1:2" ht="15.75">
      <c r="A207" s="30"/>
      <c r="B207" s="2"/>
    </row>
    <row r="208" spans="1:2" ht="15.75">
      <c r="A208" s="30"/>
      <c r="B208" s="2"/>
    </row>
    <row r="209" spans="1:2" ht="15.75">
      <c r="A209" s="30"/>
      <c r="B209" s="2"/>
    </row>
    <row r="210" spans="1:2" ht="15.75">
      <c r="A210" s="30"/>
      <c r="B210" s="2"/>
    </row>
    <row r="211" spans="1:2" ht="15.75">
      <c r="A211" s="30"/>
      <c r="B211" s="2"/>
    </row>
    <row r="212" spans="1:2" ht="15.75">
      <c r="A212" s="30"/>
      <c r="B212" s="2"/>
    </row>
    <row r="213" spans="1:2" ht="15.75">
      <c r="A213" s="30"/>
      <c r="B213" s="2"/>
    </row>
    <row r="214" spans="1:2" ht="15.75">
      <c r="A214" s="30"/>
      <c r="B214" s="2"/>
    </row>
    <row r="215" spans="1:2" ht="15.75">
      <c r="A215" s="30"/>
      <c r="B215" s="2"/>
    </row>
    <row r="216" spans="1:2" ht="15.75">
      <c r="A216" s="30"/>
      <c r="B216" s="2"/>
    </row>
    <row r="217" spans="1:2" ht="15.75">
      <c r="A217" s="30"/>
      <c r="B217" s="2"/>
    </row>
    <row r="218" spans="1:2" ht="15.75">
      <c r="A218" s="30"/>
      <c r="B218" s="2"/>
    </row>
    <row r="219" spans="1:2" ht="15.75">
      <c r="A219" s="30"/>
      <c r="B219" s="2"/>
    </row>
    <row r="220" spans="1:2" ht="15.75">
      <c r="A220" s="30"/>
      <c r="B220" s="2"/>
    </row>
    <row r="221" spans="1:2" ht="15.75">
      <c r="A221" s="30"/>
      <c r="B221" s="2"/>
    </row>
    <row r="222" spans="1:2" ht="15.75">
      <c r="A222" s="30"/>
      <c r="B222" s="2"/>
    </row>
    <row r="223" spans="1:2" ht="15.75">
      <c r="A223" s="30"/>
      <c r="B223" s="2"/>
    </row>
    <row r="224" spans="1:2" ht="15.75">
      <c r="A224" s="30"/>
      <c r="B224" s="2"/>
    </row>
    <row r="225" spans="1:2" ht="15.75">
      <c r="A225" s="30"/>
      <c r="B225" s="2"/>
    </row>
    <row r="226" spans="1:2" ht="15.75">
      <c r="A226" s="30"/>
      <c r="B226" s="2"/>
    </row>
    <row r="227" spans="1:2" ht="15.75">
      <c r="A227" s="30"/>
      <c r="B227" s="2"/>
    </row>
    <row r="228" spans="1:2" ht="15.75">
      <c r="A228" s="30"/>
      <c r="B228" s="2"/>
    </row>
    <row r="229" spans="1:2" ht="15.75">
      <c r="A229" s="30"/>
      <c r="B229" s="2"/>
    </row>
    <row r="230" spans="1:2" ht="15.75">
      <c r="A230" s="30"/>
      <c r="B230" s="2"/>
    </row>
    <row r="231" spans="1:2" ht="15.75">
      <c r="A231" s="30"/>
      <c r="B231" s="2"/>
    </row>
    <row r="232" spans="1:2" ht="15.75">
      <c r="A232" s="30"/>
      <c r="B232" s="2"/>
    </row>
    <row r="233" spans="1:2" ht="15.75">
      <c r="A233" s="30"/>
      <c r="B233" s="2"/>
    </row>
    <row r="234" spans="1:2" ht="15.75">
      <c r="A234" s="30"/>
      <c r="B234" s="2"/>
    </row>
    <row r="235" spans="1:2" ht="15.75">
      <c r="A235" s="30"/>
      <c r="B235" s="2"/>
    </row>
    <row r="236" spans="1:2" ht="15.75">
      <c r="A236" s="30"/>
      <c r="B236" s="2"/>
    </row>
    <row r="237" spans="1:2" ht="15.75">
      <c r="A237" s="30"/>
      <c r="B237" s="2"/>
    </row>
    <row r="238" spans="1:2" ht="15.75">
      <c r="A238" s="30"/>
      <c r="B238" s="2"/>
    </row>
    <row r="239" spans="1:2" ht="15.75">
      <c r="A239" s="30"/>
      <c r="B239" s="2"/>
    </row>
    <row r="240" spans="1:2" ht="15.75">
      <c r="A240" s="30"/>
      <c r="B240" s="2"/>
    </row>
    <row r="241" spans="1:2" ht="15.75">
      <c r="A241" s="30"/>
      <c r="B241" s="2"/>
    </row>
    <row r="242" spans="1:2" ht="15.75">
      <c r="A242" s="30"/>
      <c r="B242" s="2"/>
    </row>
    <row r="243" spans="1:2" ht="15.75">
      <c r="A243" s="30"/>
      <c r="B243" s="2"/>
    </row>
    <row r="244" spans="1:2" ht="15.75">
      <c r="A244" s="30"/>
      <c r="B244" s="2"/>
    </row>
    <row r="245" spans="1:2" ht="15.75">
      <c r="A245" s="30"/>
      <c r="B245" s="2"/>
    </row>
    <row r="246" spans="1:2" ht="15.75">
      <c r="A246" s="30"/>
      <c r="B246" s="2"/>
    </row>
    <row r="247" spans="1:2" ht="15.75">
      <c r="A247" s="30"/>
      <c r="B247" s="2"/>
    </row>
    <row r="248" spans="1:2" ht="15.75">
      <c r="A248" s="30"/>
      <c r="B248" s="2"/>
    </row>
    <row r="249" spans="1:2" ht="15.75">
      <c r="A249" s="30"/>
      <c r="B249" s="2"/>
    </row>
    <row r="250" spans="1:2" ht="15.75">
      <c r="A250" s="30"/>
      <c r="B250" s="2"/>
    </row>
    <row r="251" spans="1:2" ht="15.75">
      <c r="A251" s="30"/>
      <c r="B251" s="2"/>
    </row>
    <row r="252" spans="1:2" ht="15.75">
      <c r="A252" s="30"/>
      <c r="B252" s="2"/>
    </row>
    <row r="253" spans="1:2" ht="15.75">
      <c r="A253" s="30"/>
      <c r="B253" s="2"/>
    </row>
    <row r="254" spans="1:2" ht="15.75">
      <c r="A254" s="30"/>
      <c r="B254" s="2"/>
    </row>
    <row r="255" spans="1:2" ht="15.75">
      <c r="A255" s="30"/>
      <c r="B255" s="2"/>
    </row>
    <row r="256" spans="1:2" ht="15.75">
      <c r="A256" s="30"/>
      <c r="B256" s="2"/>
    </row>
    <row r="257" spans="1:2" ht="15.75">
      <c r="A257" s="30"/>
      <c r="B257" s="2"/>
    </row>
    <row r="258" spans="1:2" ht="15.75">
      <c r="A258" s="30"/>
      <c r="B258" s="2"/>
    </row>
    <row r="259" spans="1:2" ht="15.75">
      <c r="A259" s="30"/>
      <c r="B259" s="2"/>
    </row>
    <row r="260" spans="1:2" ht="15.75">
      <c r="A260" s="30"/>
      <c r="B260" s="2"/>
    </row>
    <row r="261" spans="1:2" ht="15.75">
      <c r="A261" s="30"/>
      <c r="B261" s="2"/>
    </row>
    <row r="262" spans="1:2" ht="15.75">
      <c r="A262" s="30"/>
      <c r="B262" s="2"/>
    </row>
    <row r="263" spans="1:2" ht="15.75">
      <c r="A263" s="30"/>
      <c r="B263" s="2"/>
    </row>
    <row r="264" spans="1:2" ht="15.75">
      <c r="A264" s="30"/>
      <c r="B264" s="2"/>
    </row>
    <row r="265" spans="1:2" ht="15.75">
      <c r="A265" s="30"/>
      <c r="B265" s="2"/>
    </row>
    <row r="266" spans="1:2" ht="15.75">
      <c r="A266" s="30"/>
      <c r="B266" s="2"/>
    </row>
    <row r="267" spans="1:2" ht="15.75">
      <c r="A267" s="30"/>
      <c r="B267" s="2"/>
    </row>
    <row r="268" spans="1:2" ht="15.75">
      <c r="A268" s="30"/>
      <c r="B268" s="2"/>
    </row>
    <row r="269" spans="1:2" ht="15.75">
      <c r="A269" s="30"/>
      <c r="B269" s="2"/>
    </row>
    <row r="270" spans="1:2" ht="15.75">
      <c r="A270" s="30"/>
      <c r="B270" s="2"/>
    </row>
    <row r="271" spans="1:2" ht="15.75">
      <c r="A271" s="30"/>
      <c r="B271" s="2"/>
    </row>
    <row r="272" spans="1:2" ht="15.75">
      <c r="A272" s="30"/>
      <c r="B272" s="2"/>
    </row>
    <row r="273" spans="1:2" ht="15.75">
      <c r="A273" s="30"/>
      <c r="B273" s="2"/>
    </row>
    <row r="274" spans="1:2" ht="15.75">
      <c r="A274" s="30"/>
      <c r="B274" s="2"/>
    </row>
    <row r="275" spans="1:2" ht="15.75">
      <c r="A275" s="30"/>
      <c r="B275" s="2"/>
    </row>
    <row r="276" spans="1:2" ht="15.75">
      <c r="A276" s="30"/>
      <c r="B276" s="2"/>
    </row>
    <row r="277" spans="1:2" ht="15.75">
      <c r="A277" s="30"/>
      <c r="B277" s="2"/>
    </row>
    <row r="278" spans="1:2" ht="15.75">
      <c r="A278" s="30"/>
      <c r="B278" s="2"/>
    </row>
    <row r="279" spans="1:2" ht="15.75">
      <c r="A279" s="30"/>
      <c r="B279" s="2"/>
    </row>
    <row r="280" spans="1:2" ht="15.75">
      <c r="A280" s="30"/>
      <c r="B280" s="2"/>
    </row>
    <row r="281" spans="1:2" ht="15.75">
      <c r="A281" s="30"/>
      <c r="B281" s="2"/>
    </row>
    <row r="282" spans="1:2" ht="15.75">
      <c r="A282" s="30"/>
      <c r="B282" s="2"/>
    </row>
    <row r="283" spans="1:2" ht="15.75">
      <c r="A283" s="30"/>
      <c r="B283" s="2"/>
    </row>
    <row r="284" spans="1:2" ht="15.75">
      <c r="A284" s="30"/>
      <c r="B284" s="2"/>
    </row>
  </sheetData>
  <sheetProtection sheet="1" formatCells="0" formatColumns="0" formatRows="0" insertColumns="0" insertRows="0" insertHyperlinks="0" deleteColumns="0" deleteRows="0" sort="0" autoFilter="0" pivotTables="0"/>
  <mergeCells count="70">
    <mergeCell ref="D16:H16"/>
    <mergeCell ref="D17:H17"/>
    <mergeCell ref="C7:C17"/>
    <mergeCell ref="D7:H7"/>
    <mergeCell ref="D8:H8"/>
    <mergeCell ref="D9:H9"/>
    <mergeCell ref="D10:H10"/>
    <mergeCell ref="D11:H11"/>
    <mergeCell ref="D12:H12"/>
    <mergeCell ref="D13:H13"/>
    <mergeCell ref="D15:H15"/>
    <mergeCell ref="B2:H2"/>
    <mergeCell ref="B3:O3"/>
    <mergeCell ref="C4:H6"/>
    <mergeCell ref="K5:O5"/>
    <mergeCell ref="K4:O4"/>
    <mergeCell ref="I4:I6"/>
    <mergeCell ref="B61:D61"/>
    <mergeCell ref="B62:H62"/>
    <mergeCell ref="E20:H20"/>
    <mergeCell ref="E23:H23"/>
    <mergeCell ref="E22:H22"/>
    <mergeCell ref="D43:H43"/>
    <mergeCell ref="D44:H44"/>
    <mergeCell ref="D45:H45"/>
    <mergeCell ref="D46:H46"/>
    <mergeCell ref="D49:D52"/>
    <mergeCell ref="E49:H49"/>
    <mergeCell ref="B58:H58"/>
    <mergeCell ref="B56:D56"/>
    <mergeCell ref="D54:H54"/>
    <mergeCell ref="C49:C54"/>
    <mergeCell ref="D53:H53"/>
    <mergeCell ref="E52:H52"/>
    <mergeCell ref="E50:H50"/>
    <mergeCell ref="E51:H51"/>
    <mergeCell ref="J4:J6"/>
    <mergeCell ref="D48:H48"/>
    <mergeCell ref="D41:H41"/>
    <mergeCell ref="D42:H42"/>
    <mergeCell ref="D26:D29"/>
    <mergeCell ref="D18:D24"/>
    <mergeCell ref="D25:H25"/>
    <mergeCell ref="E26:H26"/>
    <mergeCell ref="E37:H37"/>
    <mergeCell ref="D14:H14"/>
    <mergeCell ref="D34:H34"/>
    <mergeCell ref="E36:H36"/>
    <mergeCell ref="E38:H38"/>
    <mergeCell ref="D47:H47"/>
    <mergeCell ref="B4:B6"/>
    <mergeCell ref="C35:C48"/>
    <mergeCell ref="E40:H40"/>
    <mergeCell ref="E28:H28"/>
    <mergeCell ref="E29:H29"/>
    <mergeCell ref="D30:H30"/>
    <mergeCell ref="D35:D40"/>
    <mergeCell ref="E35:H35"/>
    <mergeCell ref="D33:H33"/>
    <mergeCell ref="D32:H32"/>
    <mergeCell ref="B59:G59"/>
    <mergeCell ref="E18:H18"/>
    <mergeCell ref="C18:C34"/>
    <mergeCell ref="D31:H31"/>
    <mergeCell ref="E21:H21"/>
    <mergeCell ref="E27:H27"/>
    <mergeCell ref="E24:H24"/>
    <mergeCell ref="C57:H57"/>
    <mergeCell ref="E19:H19"/>
    <mergeCell ref="E39:H39"/>
  </mergeCells>
  <hyperlinks>
    <hyperlink ref="B2:F2" r:id="rId1" display="Расчет взят с сайта Raschet.info"/>
    <hyperlink ref="B59:G59" r:id="rId2" display="Подробное описание расчета уставок релейной защиты понижающего трансформатора находится по адресу: http://raschet.info/view_post.php?id=28"/>
  </hyperlinks>
  <printOptions/>
  <pageMargins left="0.75" right="0.75" top="1" bottom="1" header="0.5" footer="0.5"/>
  <pageSetup orientation="portrait" paperSize="9" r:id="rId23"/>
  <drawing r:id="rId22"/>
  <legacyDrawing r:id="rId21"/>
  <oleObjects>
    <oleObject progId="Equation.3" shapeId="864579" r:id="rId4"/>
    <oleObject progId="Equation.3" shapeId="867758" r:id="rId5"/>
    <oleObject progId="Equation.3" shapeId="891180" r:id="rId6"/>
    <oleObject progId="Equation.3" shapeId="895261" r:id="rId7"/>
    <oleObject progId="Equation.3" shapeId="898389" r:id="rId8"/>
    <oleObject progId="Equation.3" shapeId="900123" r:id="rId9"/>
    <oleObject progId="Equation.3" shapeId="918178" r:id="rId10"/>
    <oleObject progId="Equation.3" shapeId="924419" r:id="rId11"/>
    <oleObject progId="Equation.3" shapeId="926191" r:id="rId12"/>
    <oleObject progId="Equation.3" shapeId="927759" r:id="rId13"/>
    <oleObject progId="Equation.3" shapeId="1010899" r:id="rId14"/>
    <oleObject progId="Equation.3" shapeId="1020816" r:id="rId15"/>
    <oleObject progId="Equation.3" shapeId="1040707" r:id="rId16"/>
    <oleObject progId="Equation.3" shapeId="1045043" r:id="rId17"/>
    <oleObject progId="Equation.3" shapeId="1062808" r:id="rId18"/>
    <oleObject progId="Equation.3" shapeId="1066663" r:id="rId19"/>
    <oleObject progId="Equation.3" shapeId="504769" r:id="rId20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O228"/>
  <sheetViews>
    <sheetView tabSelected="1" zoomScale="85" zoomScaleNormal="85" workbookViewId="0" topLeftCell="A43">
      <selection activeCell="Q9" sqref="Q9"/>
    </sheetView>
  </sheetViews>
  <sheetFormatPr defaultColWidth="9.00390625" defaultRowHeight="12.75"/>
  <cols>
    <col min="1" max="1" width="12.875" style="1" customWidth="1"/>
    <col min="2" max="9" width="9.125" style="1" customWidth="1"/>
    <col min="10" max="10" width="23.375" style="1" customWidth="1"/>
    <col min="11" max="11" width="13.375" style="1" customWidth="1"/>
    <col min="12" max="12" width="18.125" style="1" customWidth="1"/>
    <col min="13" max="13" width="17.375" style="1" customWidth="1"/>
    <col min="14" max="14" width="17.125" style="1" customWidth="1"/>
    <col min="15" max="15" width="14.875" style="1" customWidth="1"/>
    <col min="16" max="16384" width="9.125" style="1" customWidth="1"/>
  </cols>
  <sheetData>
    <row r="1" spans="1:15" ht="84.75" customHeight="1" thickBot="1">
      <c r="A1" s="68"/>
      <c r="B1" s="68"/>
      <c r="C1" s="68"/>
      <c r="D1" s="68"/>
      <c r="E1" s="68"/>
      <c r="F1" s="68"/>
      <c r="G1" s="68"/>
      <c r="H1" s="68"/>
      <c r="I1" s="68"/>
      <c r="J1" s="139" t="s">
        <v>140</v>
      </c>
      <c r="K1" s="140"/>
      <c r="L1" s="140"/>
      <c r="M1" s="140"/>
      <c r="N1" s="140"/>
      <c r="O1" s="141"/>
    </row>
    <row r="2" spans="1:15" ht="33" customHeight="1" thickBot="1">
      <c r="A2" s="174" t="s">
        <v>102</v>
      </c>
      <c r="B2" s="175"/>
      <c r="C2" s="175"/>
      <c r="D2" s="175"/>
      <c r="E2" s="175"/>
      <c r="F2" s="175"/>
      <c r="G2" s="175"/>
      <c r="H2" s="176"/>
      <c r="J2" s="185" t="s">
        <v>131</v>
      </c>
      <c r="K2" s="186"/>
      <c r="L2" s="186"/>
      <c r="M2" s="186"/>
      <c r="N2" s="186"/>
      <c r="O2" s="187"/>
    </row>
    <row r="3" spans="1:15" ht="16.5" thickBot="1">
      <c r="A3" s="55" t="s">
        <v>94</v>
      </c>
      <c r="B3" s="56" t="s">
        <v>95</v>
      </c>
      <c r="C3" s="56" t="s">
        <v>96</v>
      </c>
      <c r="D3" s="56" t="s">
        <v>97</v>
      </c>
      <c r="E3" s="56" t="s">
        <v>98</v>
      </c>
      <c r="F3" s="56" t="s">
        <v>99</v>
      </c>
      <c r="G3" s="56" t="s">
        <v>100</v>
      </c>
      <c r="H3" s="57" t="s">
        <v>101</v>
      </c>
      <c r="J3" s="188"/>
      <c r="K3" s="189"/>
      <c r="L3" s="189"/>
      <c r="M3" s="189"/>
      <c r="N3" s="189"/>
      <c r="O3" s="190"/>
    </row>
    <row r="4" spans="1:15" ht="19.5" customHeight="1" thickBot="1">
      <c r="A4" s="91" t="s">
        <v>103</v>
      </c>
      <c r="B4" s="91" t="s">
        <v>281</v>
      </c>
      <c r="C4" s="91" t="s">
        <v>167</v>
      </c>
      <c r="D4" s="91" t="s">
        <v>282</v>
      </c>
      <c r="E4" s="91" t="s">
        <v>168</v>
      </c>
      <c r="F4" s="91" t="s">
        <v>169</v>
      </c>
      <c r="G4" s="91" t="s">
        <v>283</v>
      </c>
      <c r="H4" s="91" t="s">
        <v>170</v>
      </c>
      <c r="J4" s="177" t="s">
        <v>132</v>
      </c>
      <c r="K4" s="177" t="s">
        <v>133</v>
      </c>
      <c r="L4" s="177"/>
      <c r="M4" s="177" t="s">
        <v>136</v>
      </c>
      <c r="N4" s="177"/>
      <c r="O4" s="177"/>
    </row>
    <row r="5" spans="1:15" ht="16.5" thickBot="1">
      <c r="A5" s="92" t="s">
        <v>171</v>
      </c>
      <c r="B5" s="92" t="s">
        <v>281</v>
      </c>
      <c r="C5" s="92" t="s">
        <v>167</v>
      </c>
      <c r="D5" s="92" t="s">
        <v>284</v>
      </c>
      <c r="E5" s="92" t="s">
        <v>172</v>
      </c>
      <c r="F5" s="92" t="s">
        <v>173</v>
      </c>
      <c r="G5" s="92" t="s">
        <v>283</v>
      </c>
      <c r="H5" s="92" t="s">
        <v>285</v>
      </c>
      <c r="J5" s="177"/>
      <c r="K5" s="177"/>
      <c r="L5" s="177"/>
      <c r="M5" s="177"/>
      <c r="N5" s="177"/>
      <c r="O5" s="177"/>
    </row>
    <row r="6" spans="1:15" ht="16.5" thickBot="1">
      <c r="A6" s="92" t="s">
        <v>174</v>
      </c>
      <c r="B6" s="92" t="s">
        <v>281</v>
      </c>
      <c r="C6" s="92" t="s">
        <v>167</v>
      </c>
      <c r="D6" s="92" t="s">
        <v>286</v>
      </c>
      <c r="E6" s="92" t="s">
        <v>175</v>
      </c>
      <c r="F6" s="92" t="s">
        <v>176</v>
      </c>
      <c r="G6" s="92" t="s">
        <v>283</v>
      </c>
      <c r="H6" s="92" t="s">
        <v>177</v>
      </c>
      <c r="J6" s="177"/>
      <c r="K6" s="72" t="s">
        <v>134</v>
      </c>
      <c r="L6" s="72" t="s">
        <v>135</v>
      </c>
      <c r="M6" s="72" t="s">
        <v>137</v>
      </c>
      <c r="N6" s="72" t="s">
        <v>138</v>
      </c>
      <c r="O6" s="72" t="s">
        <v>139</v>
      </c>
    </row>
    <row r="7" spans="1:15" ht="15.75">
      <c r="A7" s="92" t="s">
        <v>178</v>
      </c>
      <c r="B7" s="92" t="s">
        <v>281</v>
      </c>
      <c r="C7" s="92" t="s">
        <v>167</v>
      </c>
      <c r="D7" s="92" t="s">
        <v>287</v>
      </c>
      <c r="E7" s="92" t="s">
        <v>179</v>
      </c>
      <c r="F7" s="92" t="s">
        <v>172</v>
      </c>
      <c r="G7" s="92" t="s">
        <v>283</v>
      </c>
      <c r="H7" s="92" t="s">
        <v>180</v>
      </c>
      <c r="J7" s="69" t="s">
        <v>141</v>
      </c>
      <c r="K7" s="69">
        <v>115</v>
      </c>
      <c r="L7" s="69" t="s">
        <v>142</v>
      </c>
      <c r="M7" s="69">
        <v>8.7</v>
      </c>
      <c r="N7" s="69">
        <v>10.5</v>
      </c>
      <c r="O7" s="69">
        <v>12.36</v>
      </c>
    </row>
    <row r="8" spans="1:15" ht="19.5" customHeight="1">
      <c r="A8" s="92" t="s">
        <v>181</v>
      </c>
      <c r="B8" s="92" t="s">
        <v>281</v>
      </c>
      <c r="C8" s="92" t="s">
        <v>167</v>
      </c>
      <c r="D8" s="92" t="s">
        <v>288</v>
      </c>
      <c r="E8" s="92" t="s">
        <v>182</v>
      </c>
      <c r="F8" s="92" t="s">
        <v>183</v>
      </c>
      <c r="G8" s="92" t="s">
        <v>283</v>
      </c>
      <c r="H8" s="92" t="s">
        <v>184</v>
      </c>
      <c r="J8" s="70" t="s">
        <v>143</v>
      </c>
      <c r="K8" s="70">
        <v>115</v>
      </c>
      <c r="L8" s="70" t="s">
        <v>142</v>
      </c>
      <c r="M8" s="70">
        <v>9.8</v>
      </c>
      <c r="N8" s="70">
        <v>10.5</v>
      </c>
      <c r="O8" s="70">
        <v>11.71</v>
      </c>
    </row>
    <row r="9" spans="1:15" ht="31.5">
      <c r="A9" s="92" t="s">
        <v>185</v>
      </c>
      <c r="B9" s="92" t="s">
        <v>281</v>
      </c>
      <c r="C9" s="92" t="s">
        <v>167</v>
      </c>
      <c r="D9" s="92" t="s">
        <v>289</v>
      </c>
      <c r="E9" s="92" t="s">
        <v>186</v>
      </c>
      <c r="F9" s="92" t="s">
        <v>187</v>
      </c>
      <c r="G9" s="92" t="s">
        <v>283</v>
      </c>
      <c r="H9" s="92" t="s">
        <v>177</v>
      </c>
      <c r="J9" s="70" t="s">
        <v>144</v>
      </c>
      <c r="K9" s="70">
        <v>115</v>
      </c>
      <c r="L9" s="70" t="s">
        <v>147</v>
      </c>
      <c r="M9" s="70">
        <v>9.84</v>
      </c>
      <c r="N9" s="70">
        <v>10.5</v>
      </c>
      <c r="O9" s="70">
        <v>11.72</v>
      </c>
    </row>
    <row r="10" spans="1:15" ht="31.5">
      <c r="A10" s="92" t="s">
        <v>188</v>
      </c>
      <c r="B10" s="92" t="s">
        <v>281</v>
      </c>
      <c r="C10" s="92" t="s">
        <v>167</v>
      </c>
      <c r="D10" s="92" t="s">
        <v>290</v>
      </c>
      <c r="E10" s="92" t="s">
        <v>189</v>
      </c>
      <c r="F10" s="92" t="s">
        <v>190</v>
      </c>
      <c r="G10" s="92" t="s">
        <v>283</v>
      </c>
      <c r="H10" s="92" t="s">
        <v>170</v>
      </c>
      <c r="J10" s="70" t="s">
        <v>145</v>
      </c>
      <c r="K10" s="70">
        <v>115</v>
      </c>
      <c r="L10" s="70" t="s">
        <v>147</v>
      </c>
      <c r="M10" s="70">
        <v>9.77</v>
      </c>
      <c r="N10" s="70">
        <v>10.5</v>
      </c>
      <c r="O10" s="70">
        <v>11.58</v>
      </c>
    </row>
    <row r="11" spans="1:15" ht="31.5">
      <c r="A11" s="92" t="s">
        <v>191</v>
      </c>
      <c r="B11" s="92" t="s">
        <v>281</v>
      </c>
      <c r="C11" s="92" t="s">
        <v>167</v>
      </c>
      <c r="D11" s="92" t="s">
        <v>291</v>
      </c>
      <c r="E11" s="92" t="s">
        <v>192</v>
      </c>
      <c r="F11" s="92" t="s">
        <v>193</v>
      </c>
      <c r="G11" s="92" t="s">
        <v>283</v>
      </c>
      <c r="H11" s="92" t="s">
        <v>194</v>
      </c>
      <c r="J11" s="70" t="s">
        <v>146</v>
      </c>
      <c r="K11" s="70">
        <v>115</v>
      </c>
      <c r="L11" s="70" t="s">
        <v>147</v>
      </c>
      <c r="M11" s="70">
        <v>9.59</v>
      </c>
      <c r="N11" s="70">
        <v>10.5</v>
      </c>
      <c r="O11" s="70">
        <v>11.46</v>
      </c>
    </row>
    <row r="12" spans="1:15" ht="31.5">
      <c r="A12" s="92" t="s">
        <v>195</v>
      </c>
      <c r="B12" s="92" t="s">
        <v>281</v>
      </c>
      <c r="C12" s="92" t="s">
        <v>167</v>
      </c>
      <c r="D12" s="92" t="s">
        <v>282</v>
      </c>
      <c r="E12" s="92" t="s">
        <v>168</v>
      </c>
      <c r="F12" s="92" t="s">
        <v>169</v>
      </c>
      <c r="G12" s="92" t="s">
        <v>283</v>
      </c>
      <c r="H12" s="92" t="s">
        <v>170</v>
      </c>
      <c r="J12" s="70" t="s">
        <v>150</v>
      </c>
      <c r="K12" s="70">
        <v>115</v>
      </c>
      <c r="L12" s="70" t="s">
        <v>147</v>
      </c>
      <c r="M12" s="70">
        <v>10.84</v>
      </c>
      <c r="N12" s="70">
        <v>10.5</v>
      </c>
      <c r="O12" s="70">
        <v>11.9</v>
      </c>
    </row>
    <row r="13" spans="1:15" ht="31.5">
      <c r="A13" s="92" t="s">
        <v>196</v>
      </c>
      <c r="B13" s="92" t="s">
        <v>281</v>
      </c>
      <c r="C13" s="92" t="s">
        <v>167</v>
      </c>
      <c r="D13" s="92" t="s">
        <v>284</v>
      </c>
      <c r="E13" s="92" t="s">
        <v>197</v>
      </c>
      <c r="F13" s="92" t="s">
        <v>198</v>
      </c>
      <c r="G13" s="92" t="s">
        <v>292</v>
      </c>
      <c r="H13" s="92" t="s">
        <v>293</v>
      </c>
      <c r="J13" s="70" t="s">
        <v>148</v>
      </c>
      <c r="K13" s="70">
        <v>115</v>
      </c>
      <c r="L13" s="70" t="s">
        <v>147</v>
      </c>
      <c r="M13" s="70">
        <v>9.76</v>
      </c>
      <c r="N13" s="70">
        <v>10.5</v>
      </c>
      <c r="O13" s="70">
        <v>11.6</v>
      </c>
    </row>
    <row r="14" spans="1:15" ht="15.75">
      <c r="A14" s="92" t="s">
        <v>199</v>
      </c>
      <c r="B14" s="92" t="s">
        <v>281</v>
      </c>
      <c r="C14" s="92" t="s">
        <v>167</v>
      </c>
      <c r="D14" s="92" t="s">
        <v>294</v>
      </c>
      <c r="E14" s="92" t="s">
        <v>200</v>
      </c>
      <c r="F14" s="92" t="s">
        <v>200</v>
      </c>
      <c r="G14" s="92" t="s">
        <v>201</v>
      </c>
      <c r="H14" s="92" t="s">
        <v>201</v>
      </c>
      <c r="J14" s="70" t="s">
        <v>149</v>
      </c>
      <c r="K14" s="70">
        <v>115</v>
      </c>
      <c r="L14" s="70">
        <v>38.5</v>
      </c>
      <c r="M14" s="70">
        <v>9.76</v>
      </c>
      <c r="N14" s="70">
        <v>10.5</v>
      </c>
      <c r="O14" s="70">
        <v>11.6</v>
      </c>
    </row>
    <row r="15" spans="1:15" ht="16.5" thickBot="1">
      <c r="A15" s="92" t="s">
        <v>202</v>
      </c>
      <c r="B15" s="92" t="s">
        <v>281</v>
      </c>
      <c r="C15" s="92" t="s">
        <v>167</v>
      </c>
      <c r="D15" s="92" t="s">
        <v>286</v>
      </c>
      <c r="E15" s="92" t="s">
        <v>175</v>
      </c>
      <c r="F15" s="92" t="s">
        <v>176</v>
      </c>
      <c r="G15" s="92" t="s">
        <v>283</v>
      </c>
      <c r="H15" s="92" t="s">
        <v>177</v>
      </c>
      <c r="J15" s="95" t="s">
        <v>151</v>
      </c>
      <c r="K15" s="95">
        <v>115</v>
      </c>
      <c r="L15" s="95" t="s">
        <v>152</v>
      </c>
      <c r="M15" s="95">
        <v>10.5</v>
      </c>
      <c r="N15" s="95">
        <v>10.5</v>
      </c>
      <c r="O15" s="95">
        <v>11.9</v>
      </c>
    </row>
    <row r="16" spans="1:15" ht="16.5" thickTop="1">
      <c r="A16" s="92" t="s">
        <v>203</v>
      </c>
      <c r="B16" s="92" t="s">
        <v>281</v>
      </c>
      <c r="C16" s="92" t="s">
        <v>167</v>
      </c>
      <c r="D16" s="92" t="s">
        <v>287</v>
      </c>
      <c r="E16" s="92" t="s">
        <v>179</v>
      </c>
      <c r="F16" s="92" t="s">
        <v>172</v>
      </c>
      <c r="G16" s="92" t="s">
        <v>283</v>
      </c>
      <c r="H16" s="92" t="s">
        <v>180</v>
      </c>
      <c r="J16" s="73" t="s">
        <v>153</v>
      </c>
      <c r="K16" s="73">
        <v>158</v>
      </c>
      <c r="L16" s="73" t="s">
        <v>142</v>
      </c>
      <c r="M16" s="73">
        <v>11.5</v>
      </c>
      <c r="N16" s="73">
        <v>11</v>
      </c>
      <c r="O16" s="73">
        <v>10.8</v>
      </c>
    </row>
    <row r="17" spans="1:15" ht="31.5">
      <c r="A17" s="92" t="s">
        <v>204</v>
      </c>
      <c r="B17" s="92" t="s">
        <v>281</v>
      </c>
      <c r="C17" s="92" t="s">
        <v>167</v>
      </c>
      <c r="D17" s="92" t="s">
        <v>295</v>
      </c>
      <c r="E17" s="92" t="s">
        <v>200</v>
      </c>
      <c r="F17" s="92" t="s">
        <v>200</v>
      </c>
      <c r="G17" s="92" t="s">
        <v>201</v>
      </c>
      <c r="H17" s="92" t="s">
        <v>201</v>
      </c>
      <c r="J17" s="70" t="s">
        <v>154</v>
      </c>
      <c r="K17" s="70">
        <v>158</v>
      </c>
      <c r="L17" s="70" t="s">
        <v>147</v>
      </c>
      <c r="M17" s="70">
        <v>10.86</v>
      </c>
      <c r="N17" s="70">
        <v>10.5</v>
      </c>
      <c r="O17" s="70">
        <v>10.14</v>
      </c>
    </row>
    <row r="18" spans="1:15" ht="32.25" thickBot="1">
      <c r="A18" s="92" t="s">
        <v>205</v>
      </c>
      <c r="B18" s="92" t="s">
        <v>281</v>
      </c>
      <c r="C18" s="92" t="s">
        <v>167</v>
      </c>
      <c r="D18" s="92" t="s">
        <v>289</v>
      </c>
      <c r="E18" s="92" t="s">
        <v>186</v>
      </c>
      <c r="F18" s="92" t="s">
        <v>187</v>
      </c>
      <c r="G18" s="92" t="s">
        <v>283</v>
      </c>
      <c r="H18" s="92" t="s">
        <v>177</v>
      </c>
      <c r="J18" s="75" t="s">
        <v>155</v>
      </c>
      <c r="K18" s="75">
        <v>158</v>
      </c>
      <c r="L18" s="75" t="s">
        <v>147</v>
      </c>
      <c r="M18" s="75">
        <v>10.66</v>
      </c>
      <c r="N18" s="75">
        <v>10.5</v>
      </c>
      <c r="O18" s="75">
        <v>10</v>
      </c>
    </row>
    <row r="19" spans="1:15" ht="32.25" thickTop="1">
      <c r="A19" s="92" t="s">
        <v>206</v>
      </c>
      <c r="B19" s="92" t="s">
        <v>281</v>
      </c>
      <c r="C19" s="92" t="s">
        <v>167</v>
      </c>
      <c r="D19" s="92" t="s">
        <v>290</v>
      </c>
      <c r="E19" s="92" t="s">
        <v>189</v>
      </c>
      <c r="F19" s="92" t="s">
        <v>190</v>
      </c>
      <c r="G19" s="92" t="s">
        <v>283</v>
      </c>
      <c r="H19" s="92" t="s">
        <v>170</v>
      </c>
      <c r="J19" s="73" t="s">
        <v>157</v>
      </c>
      <c r="K19" s="73">
        <v>230</v>
      </c>
      <c r="L19" s="73" t="s">
        <v>156</v>
      </c>
      <c r="M19" s="73">
        <v>11.6</v>
      </c>
      <c r="N19" s="73">
        <v>12</v>
      </c>
      <c r="O19" s="73">
        <v>12.7</v>
      </c>
    </row>
    <row r="20" spans="1:15" ht="15.75">
      <c r="A20" s="92" t="s">
        <v>207</v>
      </c>
      <c r="B20" s="92" t="s">
        <v>281</v>
      </c>
      <c r="C20" s="92" t="s">
        <v>167</v>
      </c>
      <c r="D20" s="92" t="s">
        <v>291</v>
      </c>
      <c r="E20" s="92" t="s">
        <v>192</v>
      </c>
      <c r="F20" s="92" t="s">
        <v>208</v>
      </c>
      <c r="G20" s="92" t="s">
        <v>283</v>
      </c>
      <c r="H20" s="92" t="s">
        <v>194</v>
      </c>
      <c r="J20" s="70" t="s">
        <v>158</v>
      </c>
      <c r="K20" s="70">
        <v>230</v>
      </c>
      <c r="L20" s="70">
        <v>38.5</v>
      </c>
      <c r="M20" s="70">
        <v>11.6</v>
      </c>
      <c r="N20" s="70">
        <v>12</v>
      </c>
      <c r="O20" s="70">
        <v>12.7</v>
      </c>
    </row>
    <row r="21" spans="1:15" ht="31.5">
      <c r="A21" s="92" t="s">
        <v>209</v>
      </c>
      <c r="B21" s="92" t="s">
        <v>281</v>
      </c>
      <c r="C21" s="92" t="s">
        <v>167</v>
      </c>
      <c r="D21" s="92" t="s">
        <v>284</v>
      </c>
      <c r="E21" s="92" t="s">
        <v>210</v>
      </c>
      <c r="F21" s="92" t="s">
        <v>211</v>
      </c>
      <c r="G21" s="92" t="s">
        <v>292</v>
      </c>
      <c r="H21" s="92" t="s">
        <v>285</v>
      </c>
      <c r="J21" s="70" t="s">
        <v>159</v>
      </c>
      <c r="K21" s="70">
        <v>230</v>
      </c>
      <c r="L21" s="70" t="s">
        <v>156</v>
      </c>
      <c r="M21" s="70">
        <v>11.6</v>
      </c>
      <c r="N21" s="70">
        <v>12</v>
      </c>
      <c r="O21" s="70">
        <v>12.7</v>
      </c>
    </row>
    <row r="22" spans="1:15" ht="15.75">
      <c r="A22" s="92" t="s">
        <v>212</v>
      </c>
      <c r="B22" s="92" t="s">
        <v>281</v>
      </c>
      <c r="C22" s="92" t="s">
        <v>167</v>
      </c>
      <c r="D22" s="92" t="s">
        <v>286</v>
      </c>
      <c r="E22" s="92" t="s">
        <v>213</v>
      </c>
      <c r="F22" s="92" t="s">
        <v>214</v>
      </c>
      <c r="G22" s="92" t="s">
        <v>292</v>
      </c>
      <c r="H22" s="92" t="s">
        <v>177</v>
      </c>
      <c r="J22" s="70" t="s">
        <v>159</v>
      </c>
      <c r="K22" s="70">
        <v>230</v>
      </c>
      <c r="L22" s="70">
        <v>38.5</v>
      </c>
      <c r="M22" s="70">
        <v>11.6</v>
      </c>
      <c r="N22" s="70">
        <v>12</v>
      </c>
      <c r="O22" s="70">
        <v>12.7</v>
      </c>
    </row>
    <row r="23" spans="1:15" ht="15.75">
      <c r="A23" s="92" t="s">
        <v>215</v>
      </c>
      <c r="B23" s="92" t="s">
        <v>281</v>
      </c>
      <c r="C23" s="92" t="s">
        <v>167</v>
      </c>
      <c r="D23" s="92" t="s">
        <v>287</v>
      </c>
      <c r="E23" s="92" t="s">
        <v>216</v>
      </c>
      <c r="F23" s="92" t="s">
        <v>217</v>
      </c>
      <c r="G23" s="92" t="s">
        <v>292</v>
      </c>
      <c r="H23" s="92" t="s">
        <v>296</v>
      </c>
      <c r="J23" s="70" t="s">
        <v>160</v>
      </c>
      <c r="K23" s="70">
        <v>230</v>
      </c>
      <c r="L23" s="74" t="s">
        <v>161</v>
      </c>
      <c r="M23" s="70">
        <v>11.6</v>
      </c>
      <c r="N23" s="70">
        <v>12</v>
      </c>
      <c r="O23" s="70">
        <v>12.7</v>
      </c>
    </row>
    <row r="24" spans="1:15" ht="15.75">
      <c r="A24" s="92" t="s">
        <v>218</v>
      </c>
      <c r="B24" s="92" t="s">
        <v>281</v>
      </c>
      <c r="C24" s="92" t="s">
        <v>167</v>
      </c>
      <c r="D24" s="92" t="s">
        <v>289</v>
      </c>
      <c r="E24" s="92" t="s">
        <v>219</v>
      </c>
      <c r="F24" s="92" t="s">
        <v>220</v>
      </c>
      <c r="G24" s="92" t="s">
        <v>292</v>
      </c>
      <c r="H24" s="92" t="s">
        <v>283</v>
      </c>
      <c r="J24" s="70" t="s">
        <v>160</v>
      </c>
      <c r="K24" s="70">
        <v>230</v>
      </c>
      <c r="L24" s="74" t="s">
        <v>162</v>
      </c>
      <c r="M24" s="70">
        <v>11.6</v>
      </c>
      <c r="N24" s="70">
        <v>12</v>
      </c>
      <c r="O24" s="70">
        <v>12.7</v>
      </c>
    </row>
    <row r="25" spans="1:15" ht="15.75">
      <c r="A25" s="92" t="s">
        <v>221</v>
      </c>
      <c r="B25" s="92" t="s">
        <v>281</v>
      </c>
      <c r="C25" s="92" t="s">
        <v>167</v>
      </c>
      <c r="D25" s="92" t="s">
        <v>297</v>
      </c>
      <c r="E25" s="92" t="s">
        <v>222</v>
      </c>
      <c r="F25" s="92" t="s">
        <v>223</v>
      </c>
      <c r="G25" s="92" t="s">
        <v>292</v>
      </c>
      <c r="H25" s="92" t="s">
        <v>298</v>
      </c>
      <c r="J25" s="70" t="s">
        <v>163</v>
      </c>
      <c r="K25" s="70">
        <v>230</v>
      </c>
      <c r="L25" s="74" t="s">
        <v>161</v>
      </c>
      <c r="M25" s="70">
        <v>11.3</v>
      </c>
      <c r="N25" s="70">
        <v>12</v>
      </c>
      <c r="O25" s="70">
        <v>13.2</v>
      </c>
    </row>
    <row r="26" spans="1:15" ht="16.5" thickBot="1">
      <c r="A26" s="92" t="s">
        <v>224</v>
      </c>
      <c r="B26" s="92" t="s">
        <v>281</v>
      </c>
      <c r="C26" s="92" t="s">
        <v>167</v>
      </c>
      <c r="D26" s="92" t="s">
        <v>299</v>
      </c>
      <c r="E26" s="92" t="s">
        <v>225</v>
      </c>
      <c r="F26" s="92" t="s">
        <v>226</v>
      </c>
      <c r="G26" s="92" t="s">
        <v>292</v>
      </c>
      <c r="H26" s="92" t="s">
        <v>227</v>
      </c>
      <c r="J26" s="75" t="s">
        <v>163</v>
      </c>
      <c r="K26" s="75">
        <v>230</v>
      </c>
      <c r="L26" s="76" t="s">
        <v>162</v>
      </c>
      <c r="M26" s="75">
        <v>11.3</v>
      </c>
      <c r="N26" s="75">
        <v>12</v>
      </c>
      <c r="O26" s="75">
        <v>13.2</v>
      </c>
    </row>
    <row r="27" spans="1:15" ht="32.25" thickTop="1">
      <c r="A27" s="92" t="s">
        <v>228</v>
      </c>
      <c r="B27" s="92" t="s">
        <v>281</v>
      </c>
      <c r="C27" s="92" t="s">
        <v>167</v>
      </c>
      <c r="D27" s="92" t="s">
        <v>300</v>
      </c>
      <c r="E27" s="92" t="s">
        <v>192</v>
      </c>
      <c r="F27" s="92" t="s">
        <v>229</v>
      </c>
      <c r="G27" s="92" t="s">
        <v>292</v>
      </c>
      <c r="H27" s="92" t="s">
        <v>301</v>
      </c>
      <c r="J27" s="73" t="s">
        <v>164</v>
      </c>
      <c r="K27" s="73">
        <v>330</v>
      </c>
      <c r="L27" s="73" t="s">
        <v>165</v>
      </c>
      <c r="M27" s="73">
        <v>14.3</v>
      </c>
      <c r="N27" s="73">
        <v>11</v>
      </c>
      <c r="O27" s="73">
        <v>8.8</v>
      </c>
    </row>
    <row r="28" spans="1:15" ht="15.75">
      <c r="A28" s="92" t="s">
        <v>230</v>
      </c>
      <c r="B28" s="92" t="s">
        <v>302</v>
      </c>
      <c r="C28" s="92" t="s">
        <v>167</v>
      </c>
      <c r="D28" s="92" t="s">
        <v>303</v>
      </c>
      <c r="E28" s="92" t="s">
        <v>231</v>
      </c>
      <c r="F28" s="92" t="s">
        <v>232</v>
      </c>
      <c r="G28" s="92" t="s">
        <v>304</v>
      </c>
      <c r="H28" s="92" t="s">
        <v>305</v>
      </c>
      <c r="J28" s="70" t="s">
        <v>166</v>
      </c>
      <c r="K28" s="70">
        <v>330</v>
      </c>
      <c r="L28" s="70">
        <v>38.5</v>
      </c>
      <c r="M28" s="70">
        <v>14.3</v>
      </c>
      <c r="N28" s="70">
        <v>11</v>
      </c>
      <c r="O28" s="70">
        <v>8.8</v>
      </c>
    </row>
    <row r="29" spans="1:15" ht="15.75">
      <c r="A29" s="92" t="s">
        <v>233</v>
      </c>
      <c r="B29" s="92" t="s">
        <v>302</v>
      </c>
      <c r="C29" s="92" t="s">
        <v>167</v>
      </c>
      <c r="D29" s="92" t="s">
        <v>306</v>
      </c>
      <c r="E29" s="92" t="s">
        <v>234</v>
      </c>
      <c r="F29" s="92" t="s">
        <v>235</v>
      </c>
      <c r="G29" s="92" t="s">
        <v>307</v>
      </c>
      <c r="H29" s="92" t="s">
        <v>308</v>
      </c>
      <c r="J29" s="70"/>
      <c r="K29" s="70"/>
      <c r="L29" s="70"/>
      <c r="M29" s="70"/>
      <c r="N29" s="70"/>
      <c r="O29" s="70"/>
    </row>
    <row r="30" spans="1:15" ht="15.75">
      <c r="A30" s="92" t="s">
        <v>236</v>
      </c>
      <c r="B30" s="92" t="s">
        <v>302</v>
      </c>
      <c r="C30" s="92" t="s">
        <v>167</v>
      </c>
      <c r="D30" s="92" t="s">
        <v>306</v>
      </c>
      <c r="E30" s="92" t="s">
        <v>186</v>
      </c>
      <c r="F30" s="92" t="s">
        <v>237</v>
      </c>
      <c r="G30" s="92" t="s">
        <v>283</v>
      </c>
      <c r="H30" s="92" t="s">
        <v>194</v>
      </c>
      <c r="J30" s="70"/>
      <c r="K30" s="70"/>
      <c r="L30" s="70"/>
      <c r="M30" s="70"/>
      <c r="N30" s="70"/>
      <c r="O30" s="70"/>
    </row>
    <row r="31" spans="1:15" ht="15.75">
      <c r="A31" s="92" t="s">
        <v>238</v>
      </c>
      <c r="B31" s="92" t="s">
        <v>302</v>
      </c>
      <c r="C31" s="92" t="s">
        <v>167</v>
      </c>
      <c r="D31" s="92" t="s">
        <v>294</v>
      </c>
      <c r="E31" s="92" t="s">
        <v>239</v>
      </c>
      <c r="F31" s="92" t="s">
        <v>240</v>
      </c>
      <c r="G31" s="92" t="s">
        <v>309</v>
      </c>
      <c r="H31" s="92" t="s">
        <v>293</v>
      </c>
      <c r="J31" s="70"/>
      <c r="K31" s="70"/>
      <c r="L31" s="70"/>
      <c r="M31" s="70"/>
      <c r="N31" s="70"/>
      <c r="O31" s="70"/>
    </row>
    <row r="32" spans="1:15" ht="16.5" thickBot="1">
      <c r="A32" s="92" t="s">
        <v>241</v>
      </c>
      <c r="B32" s="92" t="s">
        <v>302</v>
      </c>
      <c r="C32" s="92" t="s">
        <v>167</v>
      </c>
      <c r="D32" s="92" t="s">
        <v>303</v>
      </c>
      <c r="E32" s="92" t="s">
        <v>242</v>
      </c>
      <c r="F32" s="92" t="s">
        <v>243</v>
      </c>
      <c r="G32" s="92" t="s">
        <v>304</v>
      </c>
      <c r="H32" s="92" t="s">
        <v>305</v>
      </c>
      <c r="J32" s="71"/>
      <c r="K32" s="71"/>
      <c r="L32" s="71"/>
      <c r="M32" s="71"/>
      <c r="N32" s="71"/>
      <c r="O32" s="71"/>
    </row>
    <row r="33" spans="1:8" ht="15.75">
      <c r="A33" s="92" t="s">
        <v>244</v>
      </c>
      <c r="B33" s="92" t="s">
        <v>302</v>
      </c>
      <c r="C33" s="92" t="s">
        <v>167</v>
      </c>
      <c r="D33" s="92" t="s">
        <v>303</v>
      </c>
      <c r="E33" s="92" t="s">
        <v>231</v>
      </c>
      <c r="F33" s="92" t="s">
        <v>232</v>
      </c>
      <c r="G33" s="92" t="s">
        <v>304</v>
      </c>
      <c r="H33" s="92" t="s">
        <v>310</v>
      </c>
    </row>
    <row r="34" spans="1:8" ht="15.75">
      <c r="A34" s="92" t="s">
        <v>245</v>
      </c>
      <c r="B34" s="92" t="s">
        <v>302</v>
      </c>
      <c r="C34" s="92" t="s">
        <v>167</v>
      </c>
      <c r="D34" s="92" t="s">
        <v>295</v>
      </c>
      <c r="E34" s="92" t="s">
        <v>246</v>
      </c>
      <c r="F34" s="92" t="s">
        <v>247</v>
      </c>
      <c r="G34" s="92" t="s">
        <v>292</v>
      </c>
      <c r="H34" s="92" t="s">
        <v>311</v>
      </c>
    </row>
    <row r="35" spans="1:8" ht="15.75">
      <c r="A35" s="92" t="s">
        <v>248</v>
      </c>
      <c r="B35" s="92" t="s">
        <v>302</v>
      </c>
      <c r="C35" s="92" t="s">
        <v>167</v>
      </c>
      <c r="D35" s="92" t="s">
        <v>306</v>
      </c>
      <c r="E35" s="92" t="s">
        <v>249</v>
      </c>
      <c r="F35" s="92" t="s">
        <v>250</v>
      </c>
      <c r="G35" s="92" t="s">
        <v>283</v>
      </c>
      <c r="H35" s="92" t="s">
        <v>312</v>
      </c>
    </row>
    <row r="36" spans="1:8" ht="15.75">
      <c r="A36" s="92" t="s">
        <v>251</v>
      </c>
      <c r="B36" s="92" t="s">
        <v>302</v>
      </c>
      <c r="C36" s="92" t="s">
        <v>167</v>
      </c>
      <c r="D36" s="92" t="s">
        <v>313</v>
      </c>
      <c r="E36" s="92" t="s">
        <v>252</v>
      </c>
      <c r="F36" s="92" t="s">
        <v>253</v>
      </c>
      <c r="G36" s="92" t="s">
        <v>292</v>
      </c>
      <c r="H36" s="92" t="s">
        <v>314</v>
      </c>
    </row>
    <row r="37" spans="1:8" ht="15.75">
      <c r="A37" s="92" t="s">
        <v>254</v>
      </c>
      <c r="B37" s="92" t="s">
        <v>302</v>
      </c>
      <c r="C37" s="92" t="s">
        <v>167</v>
      </c>
      <c r="D37" s="92" t="s">
        <v>315</v>
      </c>
      <c r="E37" s="92" t="s">
        <v>255</v>
      </c>
      <c r="F37" s="92" t="s">
        <v>256</v>
      </c>
      <c r="G37" s="92" t="s">
        <v>308</v>
      </c>
      <c r="H37" s="92" t="s">
        <v>257</v>
      </c>
    </row>
    <row r="38" spans="1:8" ht="15.75">
      <c r="A38" s="92" t="s">
        <v>258</v>
      </c>
      <c r="B38" s="92" t="s">
        <v>302</v>
      </c>
      <c r="C38" s="92" t="s">
        <v>167</v>
      </c>
      <c r="D38" s="92" t="s">
        <v>303</v>
      </c>
      <c r="E38" s="92" t="s">
        <v>259</v>
      </c>
      <c r="F38" s="92" t="s">
        <v>260</v>
      </c>
      <c r="G38" s="92" t="s">
        <v>316</v>
      </c>
      <c r="H38" s="92" t="s">
        <v>307</v>
      </c>
    </row>
    <row r="39" spans="1:8" ht="15.75">
      <c r="A39" s="92" t="s">
        <v>261</v>
      </c>
      <c r="B39" s="92" t="s">
        <v>302</v>
      </c>
      <c r="C39" s="92" t="s">
        <v>167</v>
      </c>
      <c r="D39" s="92" t="s">
        <v>303</v>
      </c>
      <c r="E39" s="92" t="s">
        <v>262</v>
      </c>
      <c r="F39" s="92" t="s">
        <v>263</v>
      </c>
      <c r="G39" s="92" t="s">
        <v>227</v>
      </c>
      <c r="H39" s="92" t="s">
        <v>307</v>
      </c>
    </row>
    <row r="40" spans="1:8" ht="15.75">
      <c r="A40" s="92" t="s">
        <v>195</v>
      </c>
      <c r="B40" s="92" t="s">
        <v>302</v>
      </c>
      <c r="C40" s="92" t="s">
        <v>167</v>
      </c>
      <c r="D40" s="92" t="s">
        <v>282</v>
      </c>
      <c r="E40" s="92" t="s">
        <v>264</v>
      </c>
      <c r="F40" s="92" t="s">
        <v>169</v>
      </c>
      <c r="G40" s="92" t="s">
        <v>283</v>
      </c>
      <c r="H40" s="92" t="s">
        <v>170</v>
      </c>
    </row>
    <row r="41" spans="1:8" ht="15.75">
      <c r="A41" s="92" t="s">
        <v>196</v>
      </c>
      <c r="B41" s="92" t="s">
        <v>302</v>
      </c>
      <c r="C41" s="92" t="s">
        <v>167</v>
      </c>
      <c r="D41" s="92" t="s">
        <v>284</v>
      </c>
      <c r="E41" s="92" t="s">
        <v>265</v>
      </c>
      <c r="F41" s="92" t="s">
        <v>173</v>
      </c>
      <c r="G41" s="92" t="s">
        <v>283</v>
      </c>
      <c r="H41" s="92" t="s">
        <v>285</v>
      </c>
    </row>
    <row r="42" spans="1:8" ht="15.75">
      <c r="A42" s="92" t="s">
        <v>266</v>
      </c>
      <c r="B42" s="92" t="s">
        <v>302</v>
      </c>
      <c r="C42" s="92" t="s">
        <v>167</v>
      </c>
      <c r="D42" s="92" t="s">
        <v>317</v>
      </c>
      <c r="E42" s="92" t="s">
        <v>250</v>
      </c>
      <c r="F42" s="92" t="s">
        <v>267</v>
      </c>
      <c r="G42" s="92" t="s">
        <v>268</v>
      </c>
      <c r="H42" s="92" t="s">
        <v>227</v>
      </c>
    </row>
    <row r="43" spans="1:8" ht="15.75">
      <c r="A43" s="92" t="s">
        <v>269</v>
      </c>
      <c r="B43" s="92" t="s">
        <v>302</v>
      </c>
      <c r="C43" s="92" t="s">
        <v>167</v>
      </c>
      <c r="D43" s="92" t="s">
        <v>318</v>
      </c>
      <c r="E43" s="92" t="s">
        <v>270</v>
      </c>
      <c r="F43" s="92" t="s">
        <v>271</v>
      </c>
      <c r="G43" s="92" t="s">
        <v>272</v>
      </c>
      <c r="H43" s="92" t="s">
        <v>319</v>
      </c>
    </row>
    <row r="44" spans="1:8" ht="15.75">
      <c r="A44" s="92" t="s">
        <v>273</v>
      </c>
      <c r="B44" s="92" t="s">
        <v>302</v>
      </c>
      <c r="C44" s="92" t="s">
        <v>167</v>
      </c>
      <c r="D44" s="92" t="s">
        <v>320</v>
      </c>
      <c r="E44" s="92" t="s">
        <v>274</v>
      </c>
      <c r="F44" s="92" t="s">
        <v>275</v>
      </c>
      <c r="G44" s="92" t="s">
        <v>283</v>
      </c>
      <c r="H44" s="92" t="s">
        <v>321</v>
      </c>
    </row>
    <row r="45" spans="1:8" ht="15.75">
      <c r="A45" s="92" t="s">
        <v>199</v>
      </c>
      <c r="B45" s="92" t="s">
        <v>302</v>
      </c>
      <c r="C45" s="92" t="s">
        <v>167</v>
      </c>
      <c r="D45" s="92" t="s">
        <v>294</v>
      </c>
      <c r="E45" s="92" t="s">
        <v>274</v>
      </c>
      <c r="F45" s="92" t="s">
        <v>276</v>
      </c>
      <c r="G45" s="92" t="s">
        <v>322</v>
      </c>
      <c r="H45" s="92" t="s">
        <v>321</v>
      </c>
    </row>
    <row r="46" spans="1:8" ht="15.75">
      <c r="A46" s="92" t="s">
        <v>277</v>
      </c>
      <c r="B46" s="92" t="s">
        <v>302</v>
      </c>
      <c r="C46" s="92" t="s">
        <v>167</v>
      </c>
      <c r="D46" s="92" t="s">
        <v>323</v>
      </c>
      <c r="E46" s="92" t="s">
        <v>278</v>
      </c>
      <c r="F46" s="92" t="s">
        <v>279</v>
      </c>
      <c r="G46" s="92" t="s">
        <v>268</v>
      </c>
      <c r="H46" s="92" t="s">
        <v>324</v>
      </c>
    </row>
    <row r="47" spans="1:8" ht="15.75">
      <c r="A47" s="92" t="s">
        <v>280</v>
      </c>
      <c r="B47" s="92" t="s">
        <v>302</v>
      </c>
      <c r="C47" s="92" t="s">
        <v>167</v>
      </c>
      <c r="D47" s="92" t="s">
        <v>325</v>
      </c>
      <c r="E47" s="92" t="s">
        <v>274</v>
      </c>
      <c r="F47" s="92" t="s">
        <v>275</v>
      </c>
      <c r="G47" s="92" t="s">
        <v>283</v>
      </c>
      <c r="H47" s="92" t="s">
        <v>321</v>
      </c>
    </row>
    <row r="48" spans="1:8" ht="15.75">
      <c r="A48" s="92" t="s">
        <v>202</v>
      </c>
      <c r="B48" s="92" t="s">
        <v>326</v>
      </c>
      <c r="C48" s="92" t="s">
        <v>167</v>
      </c>
      <c r="D48" s="92" t="s">
        <v>286</v>
      </c>
      <c r="E48" s="92" t="s">
        <v>327</v>
      </c>
      <c r="F48" s="92" t="s">
        <v>328</v>
      </c>
      <c r="G48" s="92" t="s">
        <v>283</v>
      </c>
      <c r="H48" s="92" t="s">
        <v>194</v>
      </c>
    </row>
    <row r="49" spans="1:8" ht="15.75">
      <c r="A49" s="92" t="s">
        <v>329</v>
      </c>
      <c r="B49" s="92" t="s">
        <v>302</v>
      </c>
      <c r="C49" s="92" t="s">
        <v>330</v>
      </c>
      <c r="D49" s="92" t="s">
        <v>331</v>
      </c>
      <c r="E49" s="92" t="s">
        <v>332</v>
      </c>
      <c r="F49" s="92" t="s">
        <v>333</v>
      </c>
      <c r="G49" s="92" t="s">
        <v>268</v>
      </c>
      <c r="H49" s="92" t="s">
        <v>292</v>
      </c>
    </row>
    <row r="50" spans="1:8" ht="15.75">
      <c r="A50" s="92" t="s">
        <v>203</v>
      </c>
      <c r="B50" s="92" t="s">
        <v>302</v>
      </c>
      <c r="C50" s="92" t="s">
        <v>167</v>
      </c>
      <c r="D50" s="92" t="s">
        <v>287</v>
      </c>
      <c r="E50" s="92" t="s">
        <v>201</v>
      </c>
      <c r="F50" s="92" t="s">
        <v>172</v>
      </c>
      <c r="G50" s="92" t="s">
        <v>283</v>
      </c>
      <c r="H50" s="92" t="s">
        <v>170</v>
      </c>
    </row>
    <row r="51" spans="1:8" ht="15.75">
      <c r="A51" s="92" t="s">
        <v>334</v>
      </c>
      <c r="B51" s="92" t="s">
        <v>302</v>
      </c>
      <c r="C51" s="92" t="s">
        <v>167</v>
      </c>
      <c r="D51" s="92" t="s">
        <v>303</v>
      </c>
      <c r="E51" s="92" t="s">
        <v>335</v>
      </c>
      <c r="F51" s="92" t="s">
        <v>328</v>
      </c>
      <c r="G51" s="92" t="s">
        <v>283</v>
      </c>
      <c r="H51" s="92" t="s">
        <v>194</v>
      </c>
    </row>
    <row r="52" spans="1:8" ht="15.75">
      <c r="A52" s="92" t="s">
        <v>336</v>
      </c>
      <c r="B52" s="92" t="s">
        <v>302</v>
      </c>
      <c r="C52" s="92" t="s">
        <v>167</v>
      </c>
      <c r="D52" s="92" t="s">
        <v>337</v>
      </c>
      <c r="E52" s="92" t="s">
        <v>338</v>
      </c>
      <c r="F52" s="92" t="s">
        <v>339</v>
      </c>
      <c r="G52" s="92" t="s">
        <v>322</v>
      </c>
      <c r="H52" s="92" t="s">
        <v>340</v>
      </c>
    </row>
    <row r="53" spans="1:8" ht="15.75">
      <c r="A53" s="92" t="s">
        <v>204</v>
      </c>
      <c r="B53" s="92" t="s">
        <v>302</v>
      </c>
      <c r="C53" s="92" t="s">
        <v>330</v>
      </c>
      <c r="D53" s="92" t="s">
        <v>295</v>
      </c>
      <c r="E53" s="92" t="s">
        <v>341</v>
      </c>
      <c r="F53" s="92" t="s">
        <v>247</v>
      </c>
      <c r="G53" s="92" t="s">
        <v>292</v>
      </c>
      <c r="H53" s="92" t="s">
        <v>311</v>
      </c>
    </row>
    <row r="54" spans="1:8" ht="15.75">
      <c r="A54" s="92" t="s">
        <v>342</v>
      </c>
      <c r="B54" s="92" t="s">
        <v>302</v>
      </c>
      <c r="C54" s="92" t="s">
        <v>167</v>
      </c>
      <c r="D54" s="92" t="s">
        <v>343</v>
      </c>
      <c r="E54" s="92" t="s">
        <v>237</v>
      </c>
      <c r="F54" s="92" t="s">
        <v>344</v>
      </c>
      <c r="G54" s="92" t="s">
        <v>283</v>
      </c>
      <c r="H54" s="92" t="s">
        <v>345</v>
      </c>
    </row>
    <row r="55" spans="1:8" ht="15.75">
      <c r="A55" s="92" t="s">
        <v>346</v>
      </c>
      <c r="B55" s="92" t="s">
        <v>302</v>
      </c>
      <c r="C55" s="92" t="s">
        <v>167</v>
      </c>
      <c r="D55" s="92" t="s">
        <v>288</v>
      </c>
      <c r="E55" s="92" t="s">
        <v>347</v>
      </c>
      <c r="F55" s="92" t="s">
        <v>183</v>
      </c>
      <c r="G55" s="92" t="s">
        <v>283</v>
      </c>
      <c r="H55" s="92" t="s">
        <v>180</v>
      </c>
    </row>
    <row r="56" spans="1:8" ht="15.75">
      <c r="A56" s="92" t="s">
        <v>348</v>
      </c>
      <c r="B56" s="92" t="s">
        <v>302</v>
      </c>
      <c r="C56" s="92" t="s">
        <v>167</v>
      </c>
      <c r="D56" s="92" t="s">
        <v>349</v>
      </c>
      <c r="E56" s="92" t="s">
        <v>350</v>
      </c>
      <c r="F56" s="92" t="s">
        <v>177</v>
      </c>
      <c r="G56" s="92" t="s">
        <v>283</v>
      </c>
      <c r="H56" s="92" t="s">
        <v>177</v>
      </c>
    </row>
    <row r="57" spans="1:8" ht="15.75">
      <c r="A57" s="92" t="s">
        <v>236</v>
      </c>
      <c r="B57" s="92" t="s">
        <v>302</v>
      </c>
      <c r="C57" s="92" t="s">
        <v>281</v>
      </c>
      <c r="D57" s="92" t="s">
        <v>306</v>
      </c>
      <c r="E57" s="92" t="s">
        <v>201</v>
      </c>
      <c r="F57" s="92" t="s">
        <v>201</v>
      </c>
      <c r="G57" s="92" t="s">
        <v>201</v>
      </c>
      <c r="H57" s="92" t="s">
        <v>201</v>
      </c>
    </row>
    <row r="58" spans="1:8" ht="15.75">
      <c r="A58" s="92" t="s">
        <v>205</v>
      </c>
      <c r="B58" s="92" t="s">
        <v>302</v>
      </c>
      <c r="C58" s="92" t="s">
        <v>167</v>
      </c>
      <c r="D58" s="92" t="s">
        <v>289</v>
      </c>
      <c r="E58" s="92" t="s">
        <v>351</v>
      </c>
      <c r="F58" s="92" t="s">
        <v>237</v>
      </c>
      <c r="G58" s="92" t="s">
        <v>283</v>
      </c>
      <c r="H58" s="92" t="s">
        <v>194</v>
      </c>
    </row>
    <row r="59" spans="1:8" ht="15.75">
      <c r="A59" s="92" t="s">
        <v>352</v>
      </c>
      <c r="B59" s="92" t="s">
        <v>302</v>
      </c>
      <c r="C59" s="92" t="s">
        <v>330</v>
      </c>
      <c r="D59" s="92" t="s">
        <v>353</v>
      </c>
      <c r="E59" s="92" t="s">
        <v>252</v>
      </c>
      <c r="F59" s="92" t="s">
        <v>253</v>
      </c>
      <c r="G59" s="92" t="s">
        <v>292</v>
      </c>
      <c r="H59" s="92" t="s">
        <v>314</v>
      </c>
    </row>
    <row r="60" spans="1:8" ht="15.75">
      <c r="A60" s="92" t="s">
        <v>354</v>
      </c>
      <c r="B60" s="92" t="s">
        <v>302</v>
      </c>
      <c r="C60" s="92" t="s">
        <v>355</v>
      </c>
      <c r="D60" s="92" t="s">
        <v>356</v>
      </c>
      <c r="E60" s="92" t="s">
        <v>357</v>
      </c>
      <c r="F60" s="92" t="s">
        <v>175</v>
      </c>
      <c r="G60" s="92" t="s">
        <v>322</v>
      </c>
      <c r="H60" s="92" t="s">
        <v>358</v>
      </c>
    </row>
    <row r="61" spans="1:8" ht="15.75">
      <c r="A61" s="92" t="s">
        <v>359</v>
      </c>
      <c r="B61" s="92" t="s">
        <v>302</v>
      </c>
      <c r="C61" s="92" t="s">
        <v>330</v>
      </c>
      <c r="D61" s="92" t="s">
        <v>313</v>
      </c>
      <c r="E61" s="92" t="s">
        <v>360</v>
      </c>
      <c r="F61" s="92" t="s">
        <v>360</v>
      </c>
      <c r="G61" s="92" t="s">
        <v>292</v>
      </c>
      <c r="H61" s="92" t="s">
        <v>314</v>
      </c>
    </row>
    <row r="62" spans="1:8" ht="15.75">
      <c r="A62" s="92" t="s">
        <v>361</v>
      </c>
      <c r="B62" s="92" t="s">
        <v>302</v>
      </c>
      <c r="C62" s="92" t="s">
        <v>167</v>
      </c>
      <c r="D62" s="92" t="s">
        <v>362</v>
      </c>
      <c r="E62" s="92" t="s">
        <v>363</v>
      </c>
      <c r="F62" s="92" t="s">
        <v>364</v>
      </c>
      <c r="G62" s="92" t="s">
        <v>285</v>
      </c>
      <c r="H62" s="92" t="s">
        <v>365</v>
      </c>
    </row>
    <row r="63" spans="1:8" ht="15.75">
      <c r="A63" s="92" t="s">
        <v>207</v>
      </c>
      <c r="B63" s="92" t="s">
        <v>302</v>
      </c>
      <c r="C63" s="92" t="s">
        <v>366</v>
      </c>
      <c r="D63" s="92" t="s">
        <v>291</v>
      </c>
      <c r="E63" s="92" t="s">
        <v>367</v>
      </c>
      <c r="F63" s="92" t="s">
        <v>368</v>
      </c>
      <c r="G63" s="92" t="s">
        <v>283</v>
      </c>
      <c r="H63" s="92" t="s">
        <v>184</v>
      </c>
    </row>
    <row r="64" spans="1:8" ht="15.75">
      <c r="A64" s="92" t="s">
        <v>369</v>
      </c>
      <c r="B64" s="92" t="s">
        <v>302</v>
      </c>
      <c r="C64" s="92" t="s">
        <v>366</v>
      </c>
      <c r="D64" s="92" t="s">
        <v>299</v>
      </c>
      <c r="E64" s="92" t="s">
        <v>370</v>
      </c>
      <c r="F64" s="92" t="s">
        <v>371</v>
      </c>
      <c r="G64" s="92" t="s">
        <v>283</v>
      </c>
      <c r="H64" s="92" t="s">
        <v>177</v>
      </c>
    </row>
    <row r="65" spans="1:8" ht="15.75">
      <c r="A65" s="92" t="s">
        <v>372</v>
      </c>
      <c r="B65" s="92" t="s">
        <v>302</v>
      </c>
      <c r="C65" s="92" t="s">
        <v>167</v>
      </c>
      <c r="D65" s="92" t="s">
        <v>373</v>
      </c>
      <c r="E65" s="92" t="s">
        <v>332</v>
      </c>
      <c r="F65" s="92" t="s">
        <v>374</v>
      </c>
      <c r="G65" s="92" t="s">
        <v>285</v>
      </c>
      <c r="H65" s="92" t="s">
        <v>312</v>
      </c>
    </row>
    <row r="66" spans="1:8" ht="15.75">
      <c r="A66" s="92" t="s">
        <v>375</v>
      </c>
      <c r="B66" s="92" t="s">
        <v>302</v>
      </c>
      <c r="C66" s="92" t="s">
        <v>376</v>
      </c>
      <c r="D66" s="92" t="s">
        <v>300</v>
      </c>
      <c r="E66" s="92" t="s">
        <v>376</v>
      </c>
      <c r="F66" s="92" t="s">
        <v>377</v>
      </c>
      <c r="G66" s="92" t="s">
        <v>283</v>
      </c>
      <c r="H66" s="92" t="s">
        <v>378</v>
      </c>
    </row>
    <row r="67" spans="1:8" ht="15.75">
      <c r="A67" s="92" t="s">
        <v>379</v>
      </c>
      <c r="B67" s="92" t="s">
        <v>302</v>
      </c>
      <c r="C67" s="92" t="s">
        <v>167</v>
      </c>
      <c r="D67" s="92" t="s">
        <v>380</v>
      </c>
      <c r="E67" s="92" t="s">
        <v>381</v>
      </c>
      <c r="F67" s="92" t="s">
        <v>377</v>
      </c>
      <c r="G67" s="92" t="s">
        <v>292</v>
      </c>
      <c r="H67" s="92" t="s">
        <v>382</v>
      </c>
    </row>
    <row r="68" spans="1:8" ht="15.75">
      <c r="A68" s="92" t="s">
        <v>383</v>
      </c>
      <c r="B68" s="92" t="s">
        <v>302</v>
      </c>
      <c r="C68" s="92" t="s">
        <v>167</v>
      </c>
      <c r="D68" s="92" t="s">
        <v>315</v>
      </c>
      <c r="E68" s="92" t="s">
        <v>384</v>
      </c>
      <c r="F68" s="92" t="s">
        <v>385</v>
      </c>
      <c r="G68" s="92" t="s">
        <v>283</v>
      </c>
      <c r="H68" s="92" t="s">
        <v>257</v>
      </c>
    </row>
    <row r="69" spans="1:8" ht="15.75">
      <c r="A69" s="92" t="s">
        <v>386</v>
      </c>
      <c r="B69" s="92" t="s">
        <v>302</v>
      </c>
      <c r="C69" s="92" t="s">
        <v>167</v>
      </c>
      <c r="D69" s="92" t="s">
        <v>387</v>
      </c>
      <c r="E69" s="92" t="s">
        <v>371</v>
      </c>
      <c r="F69" s="92" t="s">
        <v>388</v>
      </c>
      <c r="G69" s="92" t="s">
        <v>301</v>
      </c>
      <c r="H69" s="92" t="s">
        <v>365</v>
      </c>
    </row>
    <row r="70" spans="1:8" ht="15.75">
      <c r="A70" s="92" t="s">
        <v>389</v>
      </c>
      <c r="B70" s="92" t="s">
        <v>302</v>
      </c>
      <c r="C70" s="92" t="s">
        <v>167</v>
      </c>
      <c r="D70" s="92" t="s">
        <v>390</v>
      </c>
      <c r="E70" s="92" t="s">
        <v>391</v>
      </c>
      <c r="F70" s="92" t="s">
        <v>392</v>
      </c>
      <c r="G70" s="92" t="s">
        <v>283</v>
      </c>
      <c r="H70" s="92" t="s">
        <v>301</v>
      </c>
    </row>
    <row r="71" spans="1:8" ht="15.75">
      <c r="A71" s="92" t="s">
        <v>393</v>
      </c>
      <c r="B71" s="92" t="s">
        <v>302</v>
      </c>
      <c r="C71" s="92" t="s">
        <v>167</v>
      </c>
      <c r="D71" s="92" t="s">
        <v>394</v>
      </c>
      <c r="E71" s="92" t="s">
        <v>328</v>
      </c>
      <c r="F71" s="92" t="s">
        <v>395</v>
      </c>
      <c r="G71" s="92" t="s">
        <v>283</v>
      </c>
      <c r="H71" s="92" t="s">
        <v>177</v>
      </c>
    </row>
    <row r="72" spans="1:8" ht="15.75">
      <c r="A72" s="92" t="s">
        <v>396</v>
      </c>
      <c r="B72" s="92" t="s">
        <v>302</v>
      </c>
      <c r="C72" s="92" t="s">
        <v>167</v>
      </c>
      <c r="D72" s="92" t="s">
        <v>317</v>
      </c>
      <c r="E72" s="92" t="s">
        <v>276</v>
      </c>
      <c r="F72" s="92" t="s">
        <v>397</v>
      </c>
      <c r="G72" s="92" t="s">
        <v>283</v>
      </c>
      <c r="H72" s="92" t="s">
        <v>398</v>
      </c>
    </row>
    <row r="73" spans="1:8" ht="15.75">
      <c r="A73" s="92" t="s">
        <v>399</v>
      </c>
      <c r="B73" s="92" t="s">
        <v>302</v>
      </c>
      <c r="C73" s="92" t="s">
        <v>167</v>
      </c>
      <c r="D73" s="92" t="s">
        <v>318</v>
      </c>
      <c r="E73" s="92" t="s">
        <v>400</v>
      </c>
      <c r="F73" s="92" t="s">
        <v>267</v>
      </c>
      <c r="G73" s="92" t="s">
        <v>283</v>
      </c>
      <c r="H73" s="92" t="s">
        <v>398</v>
      </c>
    </row>
    <row r="74" spans="1:8" ht="15.75">
      <c r="A74" s="92" t="s">
        <v>401</v>
      </c>
      <c r="B74" s="92" t="s">
        <v>302</v>
      </c>
      <c r="C74" s="92" t="s">
        <v>167</v>
      </c>
      <c r="D74" s="92" t="s">
        <v>313</v>
      </c>
      <c r="E74" s="92" t="s">
        <v>402</v>
      </c>
      <c r="F74" s="92" t="s">
        <v>253</v>
      </c>
      <c r="G74" s="92" t="s">
        <v>283</v>
      </c>
      <c r="H74" s="92" t="s">
        <v>358</v>
      </c>
    </row>
    <row r="75" spans="1:8" ht="15.75">
      <c r="A75" s="92" t="s">
        <v>403</v>
      </c>
      <c r="B75" s="92" t="s">
        <v>302</v>
      </c>
      <c r="C75" s="92" t="s">
        <v>167</v>
      </c>
      <c r="D75" s="92" t="s">
        <v>315</v>
      </c>
      <c r="E75" s="92" t="s">
        <v>222</v>
      </c>
      <c r="F75" s="92" t="s">
        <v>404</v>
      </c>
      <c r="G75" s="92" t="s">
        <v>283</v>
      </c>
      <c r="H75" s="92" t="s">
        <v>358</v>
      </c>
    </row>
    <row r="76" spans="1:8" ht="15.75">
      <c r="A76" s="92" t="s">
        <v>405</v>
      </c>
      <c r="B76" s="92" t="s">
        <v>302</v>
      </c>
      <c r="C76" s="92" t="s">
        <v>167</v>
      </c>
      <c r="D76" s="92" t="s">
        <v>406</v>
      </c>
      <c r="E76" s="92" t="s">
        <v>407</v>
      </c>
      <c r="F76" s="92" t="s">
        <v>408</v>
      </c>
      <c r="G76" s="92" t="s">
        <v>283</v>
      </c>
      <c r="H76" s="92" t="s">
        <v>177</v>
      </c>
    </row>
    <row r="77" spans="1:8" ht="15.75">
      <c r="A77" s="92" t="s">
        <v>409</v>
      </c>
      <c r="B77" s="92" t="s">
        <v>302</v>
      </c>
      <c r="C77" s="92" t="s">
        <v>167</v>
      </c>
      <c r="D77" s="92" t="s">
        <v>317</v>
      </c>
      <c r="E77" s="92" t="s">
        <v>410</v>
      </c>
      <c r="F77" s="92" t="s">
        <v>411</v>
      </c>
      <c r="G77" s="92" t="s">
        <v>268</v>
      </c>
      <c r="H77" s="92" t="s">
        <v>382</v>
      </c>
    </row>
    <row r="78" spans="1:8" ht="15.75">
      <c r="A78" s="92" t="s">
        <v>412</v>
      </c>
      <c r="B78" s="92" t="s">
        <v>302</v>
      </c>
      <c r="C78" s="92" t="s">
        <v>167</v>
      </c>
      <c r="D78" s="92" t="s">
        <v>323</v>
      </c>
      <c r="E78" s="92" t="s">
        <v>278</v>
      </c>
      <c r="F78" s="92" t="s">
        <v>279</v>
      </c>
      <c r="G78" s="92" t="s">
        <v>268</v>
      </c>
      <c r="H78" s="92" t="s">
        <v>293</v>
      </c>
    </row>
    <row r="79" spans="1:8" ht="15.75">
      <c r="A79" s="92" t="s">
        <v>413</v>
      </c>
      <c r="B79" s="92" t="s">
        <v>302</v>
      </c>
      <c r="C79" s="92" t="s">
        <v>167</v>
      </c>
      <c r="D79" s="92" t="s">
        <v>331</v>
      </c>
      <c r="E79" s="92" t="s">
        <v>414</v>
      </c>
      <c r="F79" s="92" t="s">
        <v>279</v>
      </c>
      <c r="G79" s="92" t="s">
        <v>268</v>
      </c>
      <c r="H79" s="92" t="s">
        <v>415</v>
      </c>
    </row>
    <row r="80" spans="1:8" ht="15.75">
      <c r="A80" s="92" t="s">
        <v>416</v>
      </c>
      <c r="B80" s="92" t="s">
        <v>302</v>
      </c>
      <c r="C80" s="92" t="s">
        <v>167</v>
      </c>
      <c r="D80" s="92" t="s">
        <v>343</v>
      </c>
      <c r="E80" s="92" t="s">
        <v>237</v>
      </c>
      <c r="F80" s="92" t="s">
        <v>417</v>
      </c>
      <c r="G80" s="92" t="s">
        <v>268</v>
      </c>
      <c r="H80" s="92" t="s">
        <v>345</v>
      </c>
    </row>
    <row r="81" spans="1:8" ht="15.75">
      <c r="A81" s="92" t="s">
        <v>418</v>
      </c>
      <c r="B81" s="92" t="s">
        <v>302</v>
      </c>
      <c r="C81" s="92" t="s">
        <v>167</v>
      </c>
      <c r="D81" s="92" t="s">
        <v>337</v>
      </c>
      <c r="E81" s="92" t="s">
        <v>419</v>
      </c>
      <c r="F81" s="92" t="s">
        <v>419</v>
      </c>
      <c r="G81" s="92" t="s">
        <v>292</v>
      </c>
      <c r="H81" s="92" t="s">
        <v>358</v>
      </c>
    </row>
    <row r="82" spans="1:8" ht="15.75">
      <c r="A82" s="92" t="s">
        <v>420</v>
      </c>
      <c r="B82" s="92" t="s">
        <v>302</v>
      </c>
      <c r="C82" s="92" t="s">
        <v>330</v>
      </c>
      <c r="D82" s="92" t="s">
        <v>356</v>
      </c>
      <c r="E82" s="92" t="s">
        <v>330</v>
      </c>
      <c r="F82" s="92" t="s">
        <v>183</v>
      </c>
      <c r="G82" s="92" t="s">
        <v>292</v>
      </c>
      <c r="H82" s="92" t="s">
        <v>358</v>
      </c>
    </row>
    <row r="83" spans="1:8" ht="15.75">
      <c r="A83" s="92" t="s">
        <v>421</v>
      </c>
      <c r="B83" s="92" t="s">
        <v>302</v>
      </c>
      <c r="C83" s="92" t="s">
        <v>419</v>
      </c>
      <c r="D83" s="92" t="s">
        <v>294</v>
      </c>
      <c r="E83" s="92" t="s">
        <v>419</v>
      </c>
      <c r="F83" s="92" t="s">
        <v>422</v>
      </c>
      <c r="G83" s="92" t="s">
        <v>292</v>
      </c>
      <c r="H83" s="92" t="s">
        <v>321</v>
      </c>
    </row>
    <row r="84" spans="1:8" ht="15.75">
      <c r="A84" s="92" t="s">
        <v>423</v>
      </c>
      <c r="B84" s="92" t="s">
        <v>302</v>
      </c>
      <c r="C84" s="92" t="s">
        <v>330</v>
      </c>
      <c r="D84" s="92" t="s">
        <v>295</v>
      </c>
      <c r="E84" s="92" t="s">
        <v>246</v>
      </c>
      <c r="F84" s="92" t="s">
        <v>247</v>
      </c>
      <c r="G84" s="92" t="s">
        <v>292</v>
      </c>
      <c r="H84" s="92" t="s">
        <v>311</v>
      </c>
    </row>
    <row r="85" spans="1:8" ht="15.75">
      <c r="A85" s="92" t="s">
        <v>424</v>
      </c>
      <c r="B85" s="92" t="s">
        <v>425</v>
      </c>
      <c r="C85" s="92" t="s">
        <v>167</v>
      </c>
      <c r="D85" s="92" t="s">
        <v>306</v>
      </c>
      <c r="E85" s="92" t="s">
        <v>234</v>
      </c>
      <c r="F85" s="92" t="s">
        <v>307</v>
      </c>
      <c r="G85" s="92" t="s">
        <v>307</v>
      </c>
      <c r="H85" s="92" t="s">
        <v>308</v>
      </c>
    </row>
    <row r="86" spans="1:8" ht="15.75">
      <c r="A86" s="92" t="s">
        <v>426</v>
      </c>
      <c r="B86" s="92" t="s">
        <v>302</v>
      </c>
      <c r="C86" s="92" t="s">
        <v>427</v>
      </c>
      <c r="D86" s="92" t="s">
        <v>286</v>
      </c>
      <c r="E86" s="92" t="s">
        <v>186</v>
      </c>
      <c r="F86" s="92" t="s">
        <v>428</v>
      </c>
      <c r="G86" s="92" t="s">
        <v>283</v>
      </c>
      <c r="H86" s="92" t="s">
        <v>429</v>
      </c>
    </row>
    <row r="87" spans="1:8" ht="15.75">
      <c r="A87" s="92" t="s">
        <v>430</v>
      </c>
      <c r="B87" s="92" t="s">
        <v>302</v>
      </c>
      <c r="C87" s="92" t="s">
        <v>431</v>
      </c>
      <c r="D87" s="92" t="s">
        <v>289</v>
      </c>
      <c r="E87" s="92" t="s">
        <v>400</v>
      </c>
      <c r="F87" s="92" t="s">
        <v>250</v>
      </c>
      <c r="G87" s="92" t="s">
        <v>283</v>
      </c>
      <c r="H87" s="92" t="s">
        <v>345</v>
      </c>
    </row>
    <row r="88" spans="1:8" ht="15.75">
      <c r="A88" s="92" t="s">
        <v>432</v>
      </c>
      <c r="B88" s="92" t="s">
        <v>302</v>
      </c>
      <c r="C88" s="92" t="s">
        <v>366</v>
      </c>
      <c r="D88" s="92" t="s">
        <v>299</v>
      </c>
      <c r="E88" s="92" t="s">
        <v>433</v>
      </c>
      <c r="F88" s="92" t="s">
        <v>434</v>
      </c>
      <c r="G88" s="92" t="s">
        <v>283</v>
      </c>
      <c r="H88" s="92" t="s">
        <v>358</v>
      </c>
    </row>
    <row r="89" spans="1:8" ht="15.75">
      <c r="A89" s="92" t="s">
        <v>432</v>
      </c>
      <c r="B89" s="92" t="s">
        <v>302</v>
      </c>
      <c r="C89" s="92" t="s">
        <v>366</v>
      </c>
      <c r="D89" s="92" t="s">
        <v>299</v>
      </c>
      <c r="E89" s="92" t="s">
        <v>433</v>
      </c>
      <c r="F89" s="92" t="s">
        <v>434</v>
      </c>
      <c r="G89" s="92" t="s">
        <v>283</v>
      </c>
      <c r="H89" s="92" t="s">
        <v>358</v>
      </c>
    </row>
    <row r="90" spans="1:8" ht="15.75">
      <c r="A90" s="92" t="s">
        <v>435</v>
      </c>
      <c r="B90" s="92" t="s">
        <v>302</v>
      </c>
      <c r="C90" s="92" t="s">
        <v>167</v>
      </c>
      <c r="D90" s="92" t="s">
        <v>406</v>
      </c>
      <c r="E90" s="92" t="s">
        <v>176</v>
      </c>
      <c r="F90" s="92" t="s">
        <v>436</v>
      </c>
      <c r="G90" s="92" t="s">
        <v>283</v>
      </c>
      <c r="H90" s="92" t="s">
        <v>398</v>
      </c>
    </row>
    <row r="91" spans="1:8" ht="15.75">
      <c r="A91" s="92" t="s">
        <v>437</v>
      </c>
      <c r="B91" s="92" t="s">
        <v>438</v>
      </c>
      <c r="C91" s="92" t="s">
        <v>167</v>
      </c>
      <c r="D91" s="92" t="s">
        <v>317</v>
      </c>
      <c r="E91" s="92" t="s">
        <v>428</v>
      </c>
      <c r="F91" s="92" t="s">
        <v>439</v>
      </c>
      <c r="G91" s="92" t="s">
        <v>268</v>
      </c>
      <c r="H91" s="92" t="s">
        <v>398</v>
      </c>
    </row>
    <row r="92" spans="1:8" ht="15.75">
      <c r="A92" s="92" t="s">
        <v>440</v>
      </c>
      <c r="B92" s="92" t="s">
        <v>302</v>
      </c>
      <c r="C92" s="92" t="s">
        <v>427</v>
      </c>
      <c r="D92" s="92" t="s">
        <v>294</v>
      </c>
      <c r="E92" s="92" t="s">
        <v>427</v>
      </c>
      <c r="F92" s="92" t="s">
        <v>407</v>
      </c>
      <c r="G92" s="92" t="s">
        <v>283</v>
      </c>
      <c r="H92" s="92" t="s">
        <v>429</v>
      </c>
    </row>
    <row r="93" spans="1:8" ht="15.75">
      <c r="A93" s="92" t="s">
        <v>441</v>
      </c>
      <c r="B93" s="92" t="s">
        <v>438</v>
      </c>
      <c r="C93" s="92" t="s">
        <v>167</v>
      </c>
      <c r="D93" s="92" t="s">
        <v>323</v>
      </c>
      <c r="E93" s="92" t="s">
        <v>442</v>
      </c>
      <c r="F93" s="92" t="s">
        <v>443</v>
      </c>
      <c r="G93" s="92" t="s">
        <v>268</v>
      </c>
      <c r="H93" s="92" t="s">
        <v>398</v>
      </c>
    </row>
    <row r="94" spans="1:8" ht="15.75">
      <c r="A94" s="92" t="s">
        <v>444</v>
      </c>
      <c r="B94" s="92" t="s">
        <v>302</v>
      </c>
      <c r="C94" s="92" t="s">
        <v>167</v>
      </c>
      <c r="D94" s="92" t="s">
        <v>295</v>
      </c>
      <c r="E94" s="92" t="s">
        <v>175</v>
      </c>
      <c r="F94" s="92" t="s">
        <v>263</v>
      </c>
      <c r="G94" s="92" t="s">
        <v>283</v>
      </c>
      <c r="H94" s="92" t="s">
        <v>345</v>
      </c>
    </row>
    <row r="95" spans="1:8" ht="15.75">
      <c r="A95" s="92" t="s">
        <v>445</v>
      </c>
      <c r="B95" s="92" t="s">
        <v>302</v>
      </c>
      <c r="C95" s="92" t="s">
        <v>366</v>
      </c>
      <c r="D95" s="92" t="s">
        <v>313</v>
      </c>
      <c r="E95" s="92" t="s">
        <v>229</v>
      </c>
      <c r="F95" s="92" t="s">
        <v>446</v>
      </c>
      <c r="G95" s="92" t="s">
        <v>283</v>
      </c>
      <c r="H95" s="92" t="s">
        <v>358</v>
      </c>
    </row>
    <row r="96" spans="1:8" ht="15.75">
      <c r="A96" s="92" t="s">
        <v>447</v>
      </c>
      <c r="B96" s="92" t="s">
        <v>302</v>
      </c>
      <c r="C96" s="92" t="s">
        <v>167</v>
      </c>
      <c r="D96" s="92" t="s">
        <v>315</v>
      </c>
      <c r="E96" s="92" t="s">
        <v>225</v>
      </c>
      <c r="F96" s="92" t="s">
        <v>448</v>
      </c>
      <c r="G96" s="92" t="s">
        <v>283</v>
      </c>
      <c r="H96" s="92" t="s">
        <v>358</v>
      </c>
    </row>
    <row r="97" spans="1:8" ht="15.75">
      <c r="A97" s="92" t="s">
        <v>209</v>
      </c>
      <c r="B97" s="92" t="s">
        <v>302</v>
      </c>
      <c r="C97" s="92" t="s">
        <v>330</v>
      </c>
      <c r="D97" s="92" t="s">
        <v>284</v>
      </c>
      <c r="E97" s="92" t="s">
        <v>449</v>
      </c>
      <c r="F97" s="92" t="s">
        <v>211</v>
      </c>
      <c r="G97" s="92" t="s">
        <v>292</v>
      </c>
      <c r="H97" s="92" t="s">
        <v>285</v>
      </c>
    </row>
    <row r="98" spans="1:8" ht="15.75">
      <c r="A98" s="92" t="s">
        <v>450</v>
      </c>
      <c r="B98" s="92" t="s">
        <v>302</v>
      </c>
      <c r="C98" s="92" t="s">
        <v>451</v>
      </c>
      <c r="D98" s="92" t="s">
        <v>317</v>
      </c>
      <c r="E98" s="92" t="s">
        <v>410</v>
      </c>
      <c r="F98" s="92" t="s">
        <v>411</v>
      </c>
      <c r="G98" s="92" t="s">
        <v>268</v>
      </c>
      <c r="H98" s="92" t="s">
        <v>452</v>
      </c>
    </row>
    <row r="99" spans="1:8" ht="15.75">
      <c r="A99" s="92" t="s">
        <v>453</v>
      </c>
      <c r="B99" s="92" t="s">
        <v>302</v>
      </c>
      <c r="C99" s="92" t="s">
        <v>454</v>
      </c>
      <c r="D99" s="92" t="s">
        <v>294</v>
      </c>
      <c r="E99" s="92" t="s">
        <v>454</v>
      </c>
      <c r="F99" s="92" t="s">
        <v>275</v>
      </c>
      <c r="G99" s="92" t="s">
        <v>292</v>
      </c>
      <c r="H99" s="92" t="s">
        <v>321</v>
      </c>
    </row>
    <row r="100" spans="1:8" ht="15.75">
      <c r="A100" s="92" t="s">
        <v>212</v>
      </c>
      <c r="B100" s="92" t="s">
        <v>302</v>
      </c>
      <c r="C100" s="92" t="s">
        <v>167</v>
      </c>
      <c r="D100" s="92" t="s">
        <v>286</v>
      </c>
      <c r="E100" s="92" t="s">
        <v>327</v>
      </c>
      <c r="F100" s="92" t="s">
        <v>328</v>
      </c>
      <c r="G100" s="92" t="s">
        <v>283</v>
      </c>
      <c r="H100" s="92" t="s">
        <v>194</v>
      </c>
    </row>
    <row r="101" spans="1:8" ht="15.75">
      <c r="A101" s="92" t="s">
        <v>215</v>
      </c>
      <c r="B101" s="92" t="s">
        <v>302</v>
      </c>
      <c r="C101" s="92" t="s">
        <v>330</v>
      </c>
      <c r="D101" s="92" t="s">
        <v>287</v>
      </c>
      <c r="E101" s="92" t="s">
        <v>455</v>
      </c>
      <c r="F101" s="92" t="s">
        <v>456</v>
      </c>
      <c r="G101" s="92" t="s">
        <v>292</v>
      </c>
      <c r="H101" s="92" t="s">
        <v>296</v>
      </c>
    </row>
    <row r="102" spans="1:8" ht="15.75">
      <c r="A102" s="92" t="s">
        <v>457</v>
      </c>
      <c r="B102" s="92" t="s">
        <v>302</v>
      </c>
      <c r="C102" s="92" t="s">
        <v>167</v>
      </c>
      <c r="D102" s="92" t="s">
        <v>303</v>
      </c>
      <c r="E102" s="92" t="s">
        <v>335</v>
      </c>
      <c r="F102" s="92" t="s">
        <v>328</v>
      </c>
      <c r="G102" s="92" t="s">
        <v>283</v>
      </c>
      <c r="H102" s="92" t="s">
        <v>194</v>
      </c>
    </row>
    <row r="103" spans="1:8" ht="15.75">
      <c r="A103" s="92" t="s">
        <v>458</v>
      </c>
      <c r="B103" s="92" t="s">
        <v>302</v>
      </c>
      <c r="C103" s="92" t="s">
        <v>167</v>
      </c>
      <c r="D103" s="92" t="s">
        <v>295</v>
      </c>
      <c r="E103" s="92" t="s">
        <v>459</v>
      </c>
      <c r="F103" s="92" t="s">
        <v>247</v>
      </c>
      <c r="G103" s="92" t="s">
        <v>283</v>
      </c>
      <c r="H103" s="92" t="s">
        <v>345</v>
      </c>
    </row>
    <row r="104" spans="1:8" ht="15.75">
      <c r="A104" s="92" t="s">
        <v>460</v>
      </c>
      <c r="B104" s="92" t="s">
        <v>302</v>
      </c>
      <c r="C104" s="92" t="s">
        <v>330</v>
      </c>
      <c r="D104" s="92" t="s">
        <v>288</v>
      </c>
      <c r="E104" s="92" t="s">
        <v>461</v>
      </c>
      <c r="F104" s="92" t="s">
        <v>462</v>
      </c>
      <c r="G104" s="92" t="s">
        <v>292</v>
      </c>
      <c r="H104" s="92" t="s">
        <v>296</v>
      </c>
    </row>
    <row r="105" spans="1:8" ht="15.75">
      <c r="A105" s="92" t="s">
        <v>463</v>
      </c>
      <c r="B105" s="92" t="s">
        <v>302</v>
      </c>
      <c r="C105" s="92" t="s">
        <v>167</v>
      </c>
      <c r="D105" s="92" t="s">
        <v>306</v>
      </c>
      <c r="E105" s="92" t="s">
        <v>464</v>
      </c>
      <c r="F105" s="92" t="s">
        <v>237</v>
      </c>
      <c r="G105" s="92" t="s">
        <v>283</v>
      </c>
      <c r="H105" s="92" t="s">
        <v>194</v>
      </c>
    </row>
    <row r="106" spans="1:8" ht="15.75">
      <c r="A106" s="92" t="s">
        <v>218</v>
      </c>
      <c r="B106" s="92" t="s">
        <v>302</v>
      </c>
      <c r="C106" s="92" t="s">
        <v>167</v>
      </c>
      <c r="D106" s="92" t="s">
        <v>289</v>
      </c>
      <c r="E106" s="92" t="s">
        <v>392</v>
      </c>
      <c r="F106" s="92" t="s">
        <v>250</v>
      </c>
      <c r="G106" s="92" t="s">
        <v>268</v>
      </c>
      <c r="H106" s="92" t="s">
        <v>283</v>
      </c>
    </row>
    <row r="107" spans="1:8" ht="15.75">
      <c r="A107" s="92" t="s">
        <v>221</v>
      </c>
      <c r="B107" s="92" t="s">
        <v>302</v>
      </c>
      <c r="C107" s="92" t="s">
        <v>167</v>
      </c>
      <c r="D107" s="92" t="s">
        <v>297</v>
      </c>
      <c r="E107" s="92" t="s">
        <v>465</v>
      </c>
      <c r="F107" s="92" t="s">
        <v>223</v>
      </c>
      <c r="G107" s="92" t="s">
        <v>292</v>
      </c>
      <c r="H107" s="92" t="s">
        <v>298</v>
      </c>
    </row>
    <row r="108" spans="1:8" ht="15.75">
      <c r="A108" s="92" t="s">
        <v>466</v>
      </c>
      <c r="B108" s="92" t="s">
        <v>302</v>
      </c>
      <c r="C108" s="92" t="s">
        <v>330</v>
      </c>
      <c r="D108" s="92" t="s">
        <v>313</v>
      </c>
      <c r="E108" s="92" t="s">
        <v>467</v>
      </c>
      <c r="F108" s="92" t="s">
        <v>253</v>
      </c>
      <c r="G108" s="92" t="s">
        <v>292</v>
      </c>
      <c r="H108" s="92" t="s">
        <v>283</v>
      </c>
    </row>
    <row r="109" spans="1:8" ht="15.75">
      <c r="A109" s="92" t="s">
        <v>468</v>
      </c>
      <c r="B109" s="92" t="s">
        <v>302</v>
      </c>
      <c r="C109" s="92" t="s">
        <v>167</v>
      </c>
      <c r="D109" s="92" t="s">
        <v>291</v>
      </c>
      <c r="E109" s="92" t="s">
        <v>192</v>
      </c>
      <c r="F109" s="92" t="s">
        <v>229</v>
      </c>
      <c r="G109" s="92" t="s">
        <v>283</v>
      </c>
      <c r="H109" s="92" t="s">
        <v>378</v>
      </c>
    </row>
    <row r="110" spans="1:8" ht="15.75">
      <c r="A110" s="92" t="s">
        <v>224</v>
      </c>
      <c r="B110" s="92" t="s">
        <v>302</v>
      </c>
      <c r="C110" s="92" t="s">
        <v>330</v>
      </c>
      <c r="D110" s="92" t="s">
        <v>299</v>
      </c>
      <c r="E110" s="92" t="s">
        <v>225</v>
      </c>
      <c r="F110" s="92" t="s">
        <v>226</v>
      </c>
      <c r="G110" s="92" t="s">
        <v>292</v>
      </c>
      <c r="H110" s="92" t="s">
        <v>227</v>
      </c>
    </row>
    <row r="111" spans="1:8" ht="15.75">
      <c r="A111" s="92" t="s">
        <v>228</v>
      </c>
      <c r="B111" s="92" t="s">
        <v>302</v>
      </c>
      <c r="C111" s="92" t="s">
        <v>330</v>
      </c>
      <c r="D111" s="92" t="s">
        <v>300</v>
      </c>
      <c r="E111" s="92" t="s">
        <v>192</v>
      </c>
      <c r="F111" s="92" t="s">
        <v>229</v>
      </c>
      <c r="G111" s="92" t="s">
        <v>292</v>
      </c>
      <c r="H111" s="92" t="s">
        <v>301</v>
      </c>
    </row>
    <row r="112" spans="1:8" ht="15.75">
      <c r="A112" s="92" t="s">
        <v>469</v>
      </c>
      <c r="B112" s="92" t="s">
        <v>302</v>
      </c>
      <c r="C112" s="92" t="s">
        <v>167</v>
      </c>
      <c r="D112" s="92" t="s">
        <v>380</v>
      </c>
      <c r="E112" s="92" t="s">
        <v>470</v>
      </c>
      <c r="F112" s="92" t="s">
        <v>229</v>
      </c>
      <c r="G112" s="92" t="s">
        <v>292</v>
      </c>
      <c r="H112" s="92" t="s">
        <v>301</v>
      </c>
    </row>
    <row r="113" spans="1:8" ht="15.75">
      <c r="A113" s="92" t="s">
        <v>471</v>
      </c>
      <c r="B113" s="92" t="s">
        <v>302</v>
      </c>
      <c r="C113" s="92" t="s">
        <v>167</v>
      </c>
      <c r="D113" s="92" t="s">
        <v>315</v>
      </c>
      <c r="E113" s="92" t="s">
        <v>384</v>
      </c>
      <c r="F113" s="92" t="s">
        <v>408</v>
      </c>
      <c r="G113" s="92" t="s">
        <v>283</v>
      </c>
      <c r="H113" s="92" t="s">
        <v>177</v>
      </c>
    </row>
    <row r="114" spans="1:8" ht="15.75">
      <c r="A114" s="92" t="s">
        <v>472</v>
      </c>
      <c r="B114" s="92" t="s">
        <v>302</v>
      </c>
      <c r="C114" s="92" t="s">
        <v>167</v>
      </c>
      <c r="D114" s="92" t="s">
        <v>406</v>
      </c>
      <c r="E114" s="92" t="s">
        <v>328</v>
      </c>
      <c r="F114" s="92" t="s">
        <v>395</v>
      </c>
      <c r="G114" s="92" t="s">
        <v>283</v>
      </c>
      <c r="H114" s="92" t="s">
        <v>177</v>
      </c>
    </row>
    <row r="115" spans="1:8" ht="15.75">
      <c r="A115" s="92" t="s">
        <v>473</v>
      </c>
      <c r="B115" s="92" t="s">
        <v>302</v>
      </c>
      <c r="C115" s="92" t="s">
        <v>474</v>
      </c>
      <c r="D115" s="92" t="s">
        <v>284</v>
      </c>
      <c r="E115" s="92" t="s">
        <v>475</v>
      </c>
      <c r="F115" s="92" t="s">
        <v>225</v>
      </c>
      <c r="G115" s="92" t="s">
        <v>283</v>
      </c>
      <c r="H115" s="92" t="s">
        <v>301</v>
      </c>
    </row>
    <row r="116" spans="1:8" ht="15.75">
      <c r="A116" s="92" t="s">
        <v>476</v>
      </c>
      <c r="B116" s="92" t="s">
        <v>302</v>
      </c>
      <c r="C116" s="92" t="s">
        <v>167</v>
      </c>
      <c r="D116" s="92" t="s">
        <v>294</v>
      </c>
      <c r="E116" s="92" t="s">
        <v>213</v>
      </c>
      <c r="F116" s="92" t="s">
        <v>214</v>
      </c>
      <c r="G116" s="92" t="s">
        <v>292</v>
      </c>
      <c r="H116" s="92" t="s">
        <v>177</v>
      </c>
    </row>
    <row r="117" spans="1:8" ht="15.75">
      <c r="A117" s="92" t="s">
        <v>477</v>
      </c>
      <c r="B117" s="92" t="s">
        <v>302</v>
      </c>
      <c r="C117" s="92" t="s">
        <v>167</v>
      </c>
      <c r="D117" s="92" t="s">
        <v>286</v>
      </c>
      <c r="E117" s="92" t="s">
        <v>175</v>
      </c>
      <c r="F117" s="92" t="s">
        <v>214</v>
      </c>
      <c r="G117" s="92" t="s">
        <v>292</v>
      </c>
      <c r="H117" s="92" t="s">
        <v>177</v>
      </c>
    </row>
    <row r="118" spans="1:8" ht="15.75">
      <c r="A118" s="92" t="s">
        <v>478</v>
      </c>
      <c r="B118" s="92" t="s">
        <v>302</v>
      </c>
      <c r="C118" s="92" t="s">
        <v>167</v>
      </c>
      <c r="D118" s="92" t="s">
        <v>287</v>
      </c>
      <c r="E118" s="92" t="s">
        <v>479</v>
      </c>
      <c r="F118" s="92" t="s">
        <v>480</v>
      </c>
      <c r="G118" s="92" t="s">
        <v>283</v>
      </c>
      <c r="H118" s="92" t="s">
        <v>184</v>
      </c>
    </row>
    <row r="119" spans="1:8" ht="15.75">
      <c r="A119" s="92" t="s">
        <v>481</v>
      </c>
      <c r="B119" s="92" t="s">
        <v>302</v>
      </c>
      <c r="C119" s="92" t="s">
        <v>167</v>
      </c>
      <c r="D119" s="92" t="s">
        <v>303</v>
      </c>
      <c r="E119" s="92" t="s">
        <v>327</v>
      </c>
      <c r="F119" s="92" t="s">
        <v>328</v>
      </c>
      <c r="G119" s="92" t="s">
        <v>283</v>
      </c>
      <c r="H119" s="92" t="s">
        <v>194</v>
      </c>
    </row>
    <row r="120" spans="1:8" ht="15.75">
      <c r="A120" s="92" t="s">
        <v>482</v>
      </c>
      <c r="B120" s="92" t="s">
        <v>302</v>
      </c>
      <c r="C120" s="92" t="s">
        <v>167</v>
      </c>
      <c r="D120" s="92" t="s">
        <v>295</v>
      </c>
      <c r="E120" s="92" t="s">
        <v>480</v>
      </c>
      <c r="F120" s="92" t="s">
        <v>247</v>
      </c>
      <c r="G120" s="92" t="s">
        <v>283</v>
      </c>
      <c r="H120" s="92" t="s">
        <v>345</v>
      </c>
    </row>
    <row r="121" spans="1:8" ht="15.75">
      <c r="A121" s="92" t="s">
        <v>483</v>
      </c>
      <c r="B121" s="92" t="s">
        <v>302</v>
      </c>
      <c r="C121" s="92" t="s">
        <v>167</v>
      </c>
      <c r="D121" s="92" t="s">
        <v>288</v>
      </c>
      <c r="E121" s="92" t="s">
        <v>484</v>
      </c>
      <c r="F121" s="92" t="s">
        <v>175</v>
      </c>
      <c r="G121" s="92" t="s">
        <v>283</v>
      </c>
      <c r="H121" s="92" t="s">
        <v>180</v>
      </c>
    </row>
    <row r="122" spans="1:8" ht="15.75">
      <c r="A122" s="92" t="s">
        <v>485</v>
      </c>
      <c r="B122" s="92" t="s">
        <v>302</v>
      </c>
      <c r="C122" s="92" t="s">
        <v>167</v>
      </c>
      <c r="D122" s="92" t="s">
        <v>306</v>
      </c>
      <c r="E122" s="92" t="s">
        <v>250</v>
      </c>
      <c r="F122" s="92" t="s">
        <v>186</v>
      </c>
      <c r="G122" s="92" t="s">
        <v>283</v>
      </c>
      <c r="H122" s="92" t="s">
        <v>345</v>
      </c>
    </row>
    <row r="123" spans="1:8" ht="15.75">
      <c r="A123" s="92" t="s">
        <v>486</v>
      </c>
      <c r="B123" s="92" t="s">
        <v>302</v>
      </c>
      <c r="C123" s="92" t="s">
        <v>167</v>
      </c>
      <c r="D123" s="92" t="s">
        <v>356</v>
      </c>
      <c r="E123" s="92" t="s">
        <v>210</v>
      </c>
      <c r="F123" s="92" t="s">
        <v>327</v>
      </c>
      <c r="G123" s="92" t="s">
        <v>292</v>
      </c>
      <c r="H123" s="92" t="s">
        <v>194</v>
      </c>
    </row>
    <row r="124" spans="1:8" ht="15.75">
      <c r="A124" s="92" t="s">
        <v>487</v>
      </c>
      <c r="B124" s="92" t="s">
        <v>302</v>
      </c>
      <c r="C124" s="92" t="s">
        <v>167</v>
      </c>
      <c r="D124" s="92" t="s">
        <v>291</v>
      </c>
      <c r="E124" s="92" t="s">
        <v>210</v>
      </c>
      <c r="F124" s="92" t="s">
        <v>327</v>
      </c>
      <c r="G124" s="92" t="s">
        <v>283</v>
      </c>
      <c r="H124" s="92" t="s">
        <v>184</v>
      </c>
    </row>
    <row r="125" spans="1:8" ht="15.75">
      <c r="A125" s="92" t="s">
        <v>488</v>
      </c>
      <c r="B125" s="92" t="s">
        <v>302</v>
      </c>
      <c r="C125" s="92" t="s">
        <v>167</v>
      </c>
      <c r="D125" s="92" t="s">
        <v>299</v>
      </c>
      <c r="E125" s="92" t="s">
        <v>370</v>
      </c>
      <c r="F125" s="92" t="s">
        <v>371</v>
      </c>
      <c r="G125" s="92" t="s">
        <v>283</v>
      </c>
      <c r="H125" s="92" t="s">
        <v>177</v>
      </c>
    </row>
    <row r="126" spans="1:8" ht="15.75">
      <c r="A126" s="92" t="s">
        <v>489</v>
      </c>
      <c r="B126" s="92" t="s">
        <v>302</v>
      </c>
      <c r="C126" s="92" t="s">
        <v>167</v>
      </c>
      <c r="D126" s="92" t="s">
        <v>380</v>
      </c>
      <c r="E126" s="92" t="s">
        <v>490</v>
      </c>
      <c r="F126" s="92" t="s">
        <v>229</v>
      </c>
      <c r="G126" s="92" t="s">
        <v>292</v>
      </c>
      <c r="H126" s="92" t="s">
        <v>382</v>
      </c>
    </row>
    <row r="127" spans="1:8" ht="15.75">
      <c r="A127" s="92" t="s">
        <v>491</v>
      </c>
      <c r="B127" s="92" t="s">
        <v>302</v>
      </c>
      <c r="C127" s="92" t="s">
        <v>167</v>
      </c>
      <c r="D127" s="92" t="s">
        <v>315</v>
      </c>
      <c r="E127" s="92" t="s">
        <v>492</v>
      </c>
      <c r="F127" s="92" t="s">
        <v>408</v>
      </c>
      <c r="G127" s="92" t="s">
        <v>283</v>
      </c>
      <c r="H127" s="92" t="s">
        <v>257</v>
      </c>
    </row>
    <row r="128" spans="1:8" ht="15.75">
      <c r="A128" s="92" t="s">
        <v>493</v>
      </c>
      <c r="B128" s="92" t="s">
        <v>302</v>
      </c>
      <c r="C128" s="92" t="s">
        <v>167</v>
      </c>
      <c r="D128" s="92" t="s">
        <v>406</v>
      </c>
      <c r="E128" s="92" t="s">
        <v>328</v>
      </c>
      <c r="F128" s="92" t="s">
        <v>395</v>
      </c>
      <c r="G128" s="92" t="s">
        <v>283</v>
      </c>
      <c r="H128" s="92" t="s">
        <v>177</v>
      </c>
    </row>
    <row r="129" spans="1:8" ht="15.75">
      <c r="A129" s="92" t="s">
        <v>494</v>
      </c>
      <c r="B129" s="92" t="s">
        <v>495</v>
      </c>
      <c r="C129" s="92" t="s">
        <v>302</v>
      </c>
      <c r="D129" s="92" t="s">
        <v>496</v>
      </c>
      <c r="E129" s="92" t="s">
        <v>271</v>
      </c>
      <c r="F129" s="92" t="s">
        <v>497</v>
      </c>
      <c r="G129" s="92" t="s">
        <v>184</v>
      </c>
      <c r="H129" s="92" t="s">
        <v>498</v>
      </c>
    </row>
    <row r="130" spans="1:8" ht="15.75">
      <c r="A130" s="92" t="s">
        <v>499</v>
      </c>
      <c r="B130" s="92" t="s">
        <v>495</v>
      </c>
      <c r="C130" s="92" t="s">
        <v>302</v>
      </c>
      <c r="D130" s="92" t="s">
        <v>500</v>
      </c>
      <c r="E130" s="92" t="s">
        <v>501</v>
      </c>
      <c r="F130" s="92" t="s">
        <v>502</v>
      </c>
      <c r="G130" s="92" t="s">
        <v>184</v>
      </c>
      <c r="H130" s="92" t="s">
        <v>498</v>
      </c>
    </row>
    <row r="131" spans="1:8" ht="15.75">
      <c r="A131" s="92" t="s">
        <v>503</v>
      </c>
      <c r="B131" s="92" t="s">
        <v>495</v>
      </c>
      <c r="C131" s="92" t="s">
        <v>302</v>
      </c>
      <c r="D131" s="92" t="s">
        <v>504</v>
      </c>
      <c r="E131" s="92" t="s">
        <v>501</v>
      </c>
      <c r="F131" s="92" t="s">
        <v>502</v>
      </c>
      <c r="G131" s="92" t="s">
        <v>301</v>
      </c>
      <c r="H131" s="92" t="s">
        <v>498</v>
      </c>
    </row>
    <row r="132" spans="1:8" ht="15.75">
      <c r="A132" s="92" t="s">
        <v>505</v>
      </c>
      <c r="B132" s="92" t="s">
        <v>495</v>
      </c>
      <c r="C132" s="92" t="s">
        <v>302</v>
      </c>
      <c r="D132" s="92" t="s">
        <v>506</v>
      </c>
      <c r="E132" s="92" t="s">
        <v>501</v>
      </c>
      <c r="F132" s="92" t="s">
        <v>507</v>
      </c>
      <c r="G132" s="92" t="s">
        <v>170</v>
      </c>
      <c r="H132" s="92" t="s">
        <v>498</v>
      </c>
    </row>
    <row r="133" spans="1:8" ht="15.75">
      <c r="A133" s="92" t="s">
        <v>342</v>
      </c>
      <c r="B133" s="92" t="s">
        <v>495</v>
      </c>
      <c r="C133" s="92" t="s">
        <v>302</v>
      </c>
      <c r="D133" s="92" t="s">
        <v>343</v>
      </c>
      <c r="E133" s="92" t="s">
        <v>508</v>
      </c>
      <c r="F133" s="92" t="s">
        <v>344</v>
      </c>
      <c r="G133" s="92" t="s">
        <v>283</v>
      </c>
      <c r="H133" s="92" t="s">
        <v>312</v>
      </c>
    </row>
    <row r="134" spans="1:8" ht="15.75">
      <c r="A134" s="92" t="s">
        <v>509</v>
      </c>
      <c r="B134" s="92" t="s">
        <v>495</v>
      </c>
      <c r="C134" s="92" t="s">
        <v>302</v>
      </c>
      <c r="D134" s="92" t="s">
        <v>510</v>
      </c>
      <c r="E134" s="92" t="s">
        <v>511</v>
      </c>
      <c r="F134" s="92" t="s">
        <v>512</v>
      </c>
      <c r="G134" s="92" t="s">
        <v>296</v>
      </c>
      <c r="H134" s="92" t="s">
        <v>513</v>
      </c>
    </row>
    <row r="135" spans="1:8" ht="15.75">
      <c r="A135" s="92" t="s">
        <v>514</v>
      </c>
      <c r="B135" s="92" t="s">
        <v>495</v>
      </c>
      <c r="C135" s="92" t="s">
        <v>302</v>
      </c>
      <c r="D135" s="92" t="s">
        <v>515</v>
      </c>
      <c r="E135" s="92" t="s">
        <v>516</v>
      </c>
      <c r="F135" s="92" t="s">
        <v>497</v>
      </c>
      <c r="G135" s="92" t="s">
        <v>517</v>
      </c>
      <c r="H135" s="92" t="s">
        <v>513</v>
      </c>
    </row>
    <row r="136" spans="1:8" ht="16.5" thickBot="1">
      <c r="A136" s="93" t="s">
        <v>518</v>
      </c>
      <c r="B136" s="93" t="s">
        <v>495</v>
      </c>
      <c r="C136" s="93" t="s">
        <v>302</v>
      </c>
      <c r="D136" s="93" t="s">
        <v>519</v>
      </c>
      <c r="E136" s="93" t="s">
        <v>520</v>
      </c>
      <c r="F136" s="93" t="s">
        <v>521</v>
      </c>
      <c r="G136" s="93" t="s">
        <v>298</v>
      </c>
      <c r="H136" s="93" t="s">
        <v>522</v>
      </c>
    </row>
    <row r="137" spans="1:8" ht="15.75">
      <c r="A137" s="94"/>
      <c r="B137" s="94"/>
      <c r="C137" s="94"/>
      <c r="D137" s="94"/>
      <c r="E137" s="94"/>
      <c r="F137" s="94"/>
      <c r="G137" s="94"/>
      <c r="H137" s="94"/>
    </row>
    <row r="138" spans="1:8" ht="15.75">
      <c r="A138" s="94"/>
      <c r="B138" s="94"/>
      <c r="C138" s="94"/>
      <c r="D138" s="94"/>
      <c r="E138" s="94"/>
      <c r="F138" s="94"/>
      <c r="G138" s="94"/>
      <c r="H138" s="94"/>
    </row>
    <row r="139" spans="1:8" ht="15.75">
      <c r="A139" s="94"/>
      <c r="B139" s="94"/>
      <c r="C139" s="94"/>
      <c r="D139" s="94"/>
      <c r="E139" s="94"/>
      <c r="F139" s="94"/>
      <c r="G139" s="94"/>
      <c r="H139" s="94"/>
    </row>
    <row r="140" spans="1:8" ht="15.75">
      <c r="A140" s="94"/>
      <c r="B140" s="94"/>
      <c r="C140" s="94"/>
      <c r="D140" s="94"/>
      <c r="E140" s="94"/>
      <c r="F140" s="94"/>
      <c r="G140" s="94"/>
      <c r="H140" s="94"/>
    </row>
    <row r="141" spans="1:8" ht="15.75">
      <c r="A141" s="94"/>
      <c r="B141" s="94"/>
      <c r="C141" s="94"/>
      <c r="D141" s="94"/>
      <c r="E141" s="94"/>
      <c r="F141" s="94"/>
      <c r="G141" s="94"/>
      <c r="H141" s="94"/>
    </row>
    <row r="142" spans="1:8" ht="15.75">
      <c r="A142" s="94"/>
      <c r="B142" s="94"/>
      <c r="C142" s="94"/>
      <c r="D142" s="94"/>
      <c r="E142" s="94"/>
      <c r="F142" s="94"/>
      <c r="G142" s="94"/>
      <c r="H142" s="94"/>
    </row>
    <row r="143" spans="1:8" ht="15.75">
      <c r="A143" s="94"/>
      <c r="B143" s="94"/>
      <c r="C143" s="94"/>
      <c r="D143" s="94"/>
      <c r="E143" s="94"/>
      <c r="F143" s="94"/>
      <c r="G143" s="94"/>
      <c r="H143" s="94"/>
    </row>
    <row r="144" spans="1:8" ht="15.75">
      <c r="A144" s="94"/>
      <c r="B144" s="94"/>
      <c r="C144" s="94"/>
      <c r="D144" s="94"/>
      <c r="E144" s="94"/>
      <c r="F144" s="94"/>
      <c r="G144" s="94"/>
      <c r="H144" s="94"/>
    </row>
    <row r="145" spans="1:8" ht="15.75">
      <c r="A145" s="94"/>
      <c r="B145" s="94"/>
      <c r="C145" s="94"/>
      <c r="D145" s="94"/>
      <c r="E145" s="94"/>
      <c r="F145" s="94"/>
      <c r="G145" s="94"/>
      <c r="H145" s="94"/>
    </row>
    <row r="146" spans="1:8" ht="15.75">
      <c r="A146" s="94"/>
      <c r="B146" s="94"/>
      <c r="C146" s="94"/>
      <c r="D146" s="94"/>
      <c r="E146" s="94"/>
      <c r="F146" s="94"/>
      <c r="G146" s="94"/>
      <c r="H146" s="94"/>
    </row>
    <row r="147" spans="1:8" ht="15.75">
      <c r="A147" s="94"/>
      <c r="B147" s="94"/>
      <c r="C147" s="94"/>
      <c r="D147" s="94"/>
      <c r="E147" s="94"/>
      <c r="F147" s="94"/>
      <c r="G147" s="94"/>
      <c r="H147" s="94"/>
    </row>
    <row r="148" spans="1:8" ht="15.75">
      <c r="A148" s="94"/>
      <c r="B148" s="94"/>
      <c r="C148" s="94"/>
      <c r="D148" s="94"/>
      <c r="E148" s="94"/>
      <c r="F148" s="94"/>
      <c r="G148" s="94"/>
      <c r="H148" s="94"/>
    </row>
    <row r="149" spans="1:8" ht="15.75">
      <c r="A149" s="94"/>
      <c r="B149" s="94"/>
      <c r="C149" s="94"/>
      <c r="D149" s="94"/>
      <c r="E149" s="94"/>
      <c r="F149" s="94"/>
      <c r="G149" s="94"/>
      <c r="H149" s="94"/>
    </row>
    <row r="150" spans="1:8" ht="15.75">
      <c r="A150" s="94"/>
      <c r="B150" s="94"/>
      <c r="C150" s="94"/>
      <c r="D150" s="94"/>
      <c r="E150" s="94"/>
      <c r="F150" s="94"/>
      <c r="G150" s="94"/>
      <c r="H150" s="94"/>
    </row>
    <row r="151" spans="1:8" ht="15.75">
      <c r="A151" s="94"/>
      <c r="B151" s="94"/>
      <c r="C151" s="94"/>
      <c r="D151" s="94"/>
      <c r="E151" s="94"/>
      <c r="F151" s="94"/>
      <c r="G151" s="94"/>
      <c r="H151" s="94"/>
    </row>
    <row r="152" spans="1:8" ht="15.75">
      <c r="A152" s="94"/>
      <c r="B152" s="94"/>
      <c r="C152" s="94"/>
      <c r="D152" s="94"/>
      <c r="E152" s="94"/>
      <c r="F152" s="94"/>
      <c r="G152" s="94"/>
      <c r="H152" s="94"/>
    </row>
    <row r="153" spans="1:8" ht="15.75">
      <c r="A153" s="94"/>
      <c r="B153" s="94"/>
      <c r="C153" s="94"/>
      <c r="D153" s="94"/>
      <c r="E153" s="94"/>
      <c r="F153" s="94"/>
      <c r="G153" s="94"/>
      <c r="H153" s="94"/>
    </row>
    <row r="154" spans="1:8" ht="15.75">
      <c r="A154" s="94"/>
      <c r="B154" s="94"/>
      <c r="C154" s="94"/>
      <c r="D154" s="94"/>
      <c r="E154" s="94"/>
      <c r="F154" s="94"/>
      <c r="G154" s="94"/>
      <c r="H154" s="94"/>
    </row>
    <row r="155" spans="1:8" ht="15.75">
      <c r="A155" s="94"/>
      <c r="B155" s="94"/>
      <c r="C155" s="94"/>
      <c r="D155" s="94"/>
      <c r="E155" s="94"/>
      <c r="F155" s="94"/>
      <c r="G155" s="94"/>
      <c r="H155" s="94"/>
    </row>
    <row r="156" spans="1:8" ht="15.75">
      <c r="A156" s="94"/>
      <c r="B156" s="94"/>
      <c r="C156" s="94"/>
      <c r="D156" s="94"/>
      <c r="E156" s="94"/>
      <c r="F156" s="94"/>
      <c r="G156" s="94"/>
      <c r="H156" s="94"/>
    </row>
    <row r="157" spans="1:8" ht="15.75">
      <c r="A157" s="94"/>
      <c r="B157" s="94"/>
      <c r="C157" s="94"/>
      <c r="D157" s="94"/>
      <c r="E157" s="94"/>
      <c r="F157" s="94"/>
      <c r="G157" s="94"/>
      <c r="H157" s="94"/>
    </row>
    <row r="158" spans="1:8" ht="15.75">
      <c r="A158" s="94"/>
      <c r="B158" s="94"/>
      <c r="C158" s="94"/>
      <c r="D158" s="94"/>
      <c r="E158" s="94"/>
      <c r="F158" s="94"/>
      <c r="G158" s="94"/>
      <c r="H158" s="94"/>
    </row>
    <row r="159" spans="1:8" ht="15.75">
      <c r="A159" s="94"/>
      <c r="B159" s="94"/>
      <c r="C159" s="94"/>
      <c r="D159" s="94"/>
      <c r="E159" s="94"/>
      <c r="F159" s="94"/>
      <c r="G159" s="94"/>
      <c r="H159" s="94"/>
    </row>
    <row r="160" spans="1:8" ht="15.75">
      <c r="A160" s="94"/>
      <c r="B160" s="94"/>
      <c r="C160" s="94"/>
      <c r="D160" s="94"/>
      <c r="E160" s="94"/>
      <c r="F160" s="94"/>
      <c r="G160" s="94"/>
      <c r="H160" s="94"/>
    </row>
    <row r="161" spans="1:8" ht="15.75">
      <c r="A161" s="94"/>
      <c r="B161" s="94"/>
      <c r="C161" s="94"/>
      <c r="D161" s="94"/>
      <c r="E161" s="94"/>
      <c r="F161" s="94"/>
      <c r="G161" s="94"/>
      <c r="H161" s="94"/>
    </row>
    <row r="162" spans="1:8" ht="15.75">
      <c r="A162" s="94"/>
      <c r="B162" s="94"/>
      <c r="C162" s="94"/>
      <c r="D162" s="94"/>
      <c r="E162" s="94"/>
      <c r="F162" s="94"/>
      <c r="G162" s="94"/>
      <c r="H162" s="94"/>
    </row>
    <row r="163" spans="1:8" ht="15.75">
      <c r="A163" s="94"/>
      <c r="B163" s="94"/>
      <c r="C163" s="94"/>
      <c r="D163" s="94"/>
      <c r="E163" s="94"/>
      <c r="F163" s="94"/>
      <c r="G163" s="94"/>
      <c r="H163" s="94"/>
    </row>
    <row r="164" spans="1:8" ht="15.75">
      <c r="A164" s="94"/>
      <c r="B164" s="94"/>
      <c r="C164" s="94"/>
      <c r="D164" s="94"/>
      <c r="E164" s="94"/>
      <c r="F164" s="94"/>
      <c r="G164" s="94"/>
      <c r="H164" s="94"/>
    </row>
    <row r="165" spans="1:8" ht="15.75">
      <c r="A165" s="94"/>
      <c r="B165" s="94"/>
      <c r="C165" s="94"/>
      <c r="D165" s="94"/>
      <c r="E165" s="94"/>
      <c r="F165" s="94"/>
      <c r="G165" s="94"/>
      <c r="H165" s="94"/>
    </row>
    <row r="166" spans="1:8" ht="15.75">
      <c r="A166" s="94"/>
      <c r="B166" s="94"/>
      <c r="C166" s="94"/>
      <c r="D166" s="94"/>
      <c r="E166" s="94"/>
      <c r="F166" s="94"/>
      <c r="G166" s="94"/>
      <c r="H166" s="94"/>
    </row>
    <row r="167" spans="1:8" ht="15.75">
      <c r="A167" s="94"/>
      <c r="B167" s="94"/>
      <c r="C167" s="94"/>
      <c r="D167" s="94"/>
      <c r="E167" s="94"/>
      <c r="F167" s="94"/>
      <c r="G167" s="94"/>
      <c r="H167" s="94"/>
    </row>
    <row r="168" spans="1:8" ht="15.75">
      <c r="A168" s="94"/>
      <c r="B168" s="94"/>
      <c r="C168" s="94"/>
      <c r="D168" s="94"/>
      <c r="E168" s="94"/>
      <c r="F168" s="94"/>
      <c r="G168" s="94"/>
      <c r="H168" s="94"/>
    </row>
    <row r="169" spans="1:8" ht="15.75">
      <c r="A169" s="94"/>
      <c r="B169" s="94"/>
      <c r="C169" s="94"/>
      <c r="D169" s="94"/>
      <c r="E169" s="94"/>
      <c r="F169" s="94"/>
      <c r="G169" s="94"/>
      <c r="H169" s="94"/>
    </row>
    <row r="170" spans="1:8" ht="15.75">
      <c r="A170" s="94"/>
      <c r="B170" s="94"/>
      <c r="C170" s="94"/>
      <c r="D170" s="94"/>
      <c r="E170" s="94"/>
      <c r="F170" s="94"/>
      <c r="G170" s="94"/>
      <c r="H170" s="94"/>
    </row>
    <row r="171" spans="1:8" ht="15.75">
      <c r="A171" s="94"/>
      <c r="B171" s="94"/>
      <c r="C171" s="94"/>
      <c r="D171" s="94"/>
      <c r="E171" s="94"/>
      <c r="F171" s="94"/>
      <c r="G171" s="94"/>
      <c r="H171" s="94"/>
    </row>
    <row r="172" spans="1:8" ht="15.75">
      <c r="A172" s="94"/>
      <c r="B172" s="94"/>
      <c r="C172" s="94"/>
      <c r="D172" s="94"/>
      <c r="E172" s="94"/>
      <c r="F172" s="94"/>
      <c r="G172" s="94"/>
      <c r="H172" s="94"/>
    </row>
    <row r="173" spans="1:8" ht="15.75">
      <c r="A173" s="94"/>
      <c r="B173" s="94"/>
      <c r="C173" s="94"/>
      <c r="D173" s="94"/>
      <c r="E173" s="94"/>
      <c r="F173" s="94"/>
      <c r="G173" s="94"/>
      <c r="H173" s="94"/>
    </row>
    <row r="174" spans="1:8" ht="15.75">
      <c r="A174" s="94"/>
      <c r="B174" s="94"/>
      <c r="C174" s="94"/>
      <c r="D174" s="94"/>
      <c r="E174" s="94"/>
      <c r="F174" s="94"/>
      <c r="G174" s="94"/>
      <c r="H174" s="94"/>
    </row>
    <row r="175" spans="1:8" ht="15.75">
      <c r="A175" s="94"/>
      <c r="B175" s="94"/>
      <c r="C175" s="94"/>
      <c r="D175" s="94"/>
      <c r="E175" s="94"/>
      <c r="F175" s="94"/>
      <c r="G175" s="94"/>
      <c r="H175" s="94"/>
    </row>
    <row r="176" spans="1:8" ht="15.75">
      <c r="A176" s="94"/>
      <c r="B176" s="94"/>
      <c r="C176" s="94"/>
      <c r="D176" s="94"/>
      <c r="E176" s="94"/>
      <c r="F176" s="94"/>
      <c r="G176" s="94"/>
      <c r="H176" s="94"/>
    </row>
    <row r="177" spans="1:8" ht="15.75">
      <c r="A177" s="94"/>
      <c r="B177" s="94"/>
      <c r="C177" s="94"/>
      <c r="D177" s="94"/>
      <c r="E177" s="94"/>
      <c r="F177" s="94"/>
      <c r="G177" s="94"/>
      <c r="H177" s="94"/>
    </row>
    <row r="178" spans="1:8" ht="15.75">
      <c r="A178" s="94"/>
      <c r="B178" s="94"/>
      <c r="C178" s="94"/>
      <c r="D178" s="94"/>
      <c r="E178" s="94"/>
      <c r="F178" s="94"/>
      <c r="G178" s="94"/>
      <c r="H178" s="94"/>
    </row>
    <row r="179" spans="1:8" ht="15.75">
      <c r="A179" s="94"/>
      <c r="B179" s="94"/>
      <c r="C179" s="94"/>
      <c r="D179" s="94"/>
      <c r="E179" s="94"/>
      <c r="F179" s="94"/>
      <c r="G179" s="94"/>
      <c r="H179" s="94"/>
    </row>
    <row r="180" spans="1:8" ht="15.75">
      <c r="A180" s="94"/>
      <c r="B180" s="94"/>
      <c r="C180" s="94"/>
      <c r="D180" s="94"/>
      <c r="E180" s="94"/>
      <c r="F180" s="94"/>
      <c r="G180" s="94"/>
      <c r="H180" s="94"/>
    </row>
    <row r="181" spans="1:8" ht="15.75">
      <c r="A181" s="94"/>
      <c r="B181" s="94"/>
      <c r="C181" s="94"/>
      <c r="D181" s="94"/>
      <c r="E181" s="94"/>
      <c r="F181" s="94"/>
      <c r="G181" s="94"/>
      <c r="H181" s="94"/>
    </row>
    <row r="182" spans="1:8" ht="15.75">
      <c r="A182" s="94"/>
      <c r="B182" s="94"/>
      <c r="C182" s="94"/>
      <c r="D182" s="94"/>
      <c r="E182" s="94"/>
      <c r="F182" s="94"/>
      <c r="G182" s="94"/>
      <c r="H182" s="94"/>
    </row>
    <row r="183" spans="1:8" ht="15.75">
      <c r="A183" s="94"/>
      <c r="B183" s="94"/>
      <c r="C183" s="94"/>
      <c r="D183" s="94"/>
      <c r="E183" s="94"/>
      <c r="F183" s="94"/>
      <c r="G183" s="94"/>
      <c r="H183" s="94"/>
    </row>
    <row r="184" spans="1:8" ht="15.75">
      <c r="A184" s="94"/>
      <c r="B184" s="94"/>
      <c r="C184" s="94"/>
      <c r="D184" s="94"/>
      <c r="E184" s="94"/>
      <c r="F184" s="94"/>
      <c r="G184" s="94"/>
      <c r="H184" s="94"/>
    </row>
    <row r="185" spans="1:8" ht="15.75">
      <c r="A185" s="94"/>
      <c r="B185" s="94"/>
      <c r="C185" s="94"/>
      <c r="D185" s="94"/>
      <c r="E185" s="94"/>
      <c r="F185" s="94"/>
      <c r="G185" s="94"/>
      <c r="H185" s="94"/>
    </row>
    <row r="186" spans="1:8" ht="15.75">
      <c r="A186" s="94"/>
      <c r="B186" s="94"/>
      <c r="C186" s="94"/>
      <c r="D186" s="94"/>
      <c r="E186" s="94"/>
      <c r="F186" s="94"/>
      <c r="G186" s="94"/>
      <c r="H186" s="94"/>
    </row>
    <row r="187" spans="1:8" ht="15.75">
      <c r="A187" s="94"/>
      <c r="B187" s="94"/>
      <c r="C187" s="94"/>
      <c r="D187" s="94"/>
      <c r="E187" s="94"/>
      <c r="F187" s="94"/>
      <c r="G187" s="94"/>
      <c r="H187" s="94"/>
    </row>
    <row r="188" spans="1:8" ht="15.75">
      <c r="A188" s="94"/>
      <c r="B188" s="94"/>
      <c r="C188" s="94"/>
      <c r="D188" s="94"/>
      <c r="E188" s="94"/>
      <c r="F188" s="94"/>
      <c r="G188" s="94"/>
      <c r="H188" s="94"/>
    </row>
    <row r="189" spans="1:8" ht="15.75">
      <c r="A189" s="94"/>
      <c r="B189" s="94"/>
      <c r="C189" s="94"/>
      <c r="D189" s="94"/>
      <c r="E189" s="94"/>
      <c r="F189" s="94"/>
      <c r="G189" s="94"/>
      <c r="H189" s="94"/>
    </row>
    <row r="190" spans="1:8" ht="15.75">
      <c r="A190" s="94"/>
      <c r="B190" s="94"/>
      <c r="C190" s="94"/>
      <c r="D190" s="94"/>
      <c r="E190" s="94"/>
      <c r="F190" s="94"/>
      <c r="G190" s="94"/>
      <c r="H190" s="94"/>
    </row>
    <row r="191" spans="1:8" ht="15.75">
      <c r="A191" s="94"/>
      <c r="B191" s="94"/>
      <c r="C191" s="94"/>
      <c r="D191" s="94"/>
      <c r="E191" s="94"/>
      <c r="F191" s="94"/>
      <c r="G191" s="94"/>
      <c r="H191" s="94"/>
    </row>
    <row r="192" spans="1:8" ht="15.75">
      <c r="A192" s="94"/>
      <c r="B192" s="94"/>
      <c r="C192" s="94"/>
      <c r="D192" s="94"/>
      <c r="E192" s="94"/>
      <c r="F192" s="94"/>
      <c r="G192" s="94"/>
      <c r="H192" s="94"/>
    </row>
    <row r="193" spans="1:8" ht="15.75">
      <c r="A193" s="94"/>
      <c r="B193" s="94"/>
      <c r="C193" s="94"/>
      <c r="D193" s="94"/>
      <c r="E193" s="94"/>
      <c r="F193" s="94"/>
      <c r="G193" s="94"/>
      <c r="H193" s="94"/>
    </row>
    <row r="194" spans="1:8" ht="15.75">
      <c r="A194" s="94"/>
      <c r="B194" s="94"/>
      <c r="C194" s="94"/>
      <c r="D194" s="94"/>
      <c r="E194" s="94"/>
      <c r="F194" s="94"/>
      <c r="G194" s="94"/>
      <c r="H194" s="94"/>
    </row>
    <row r="195" spans="1:8" ht="15.75">
      <c r="A195" s="94"/>
      <c r="B195" s="94"/>
      <c r="C195" s="94"/>
      <c r="D195" s="94"/>
      <c r="E195" s="94"/>
      <c r="F195" s="94"/>
      <c r="G195" s="94"/>
      <c r="H195" s="94"/>
    </row>
    <row r="196" spans="1:8" ht="15.75">
      <c r="A196" s="94"/>
      <c r="B196" s="94"/>
      <c r="C196" s="94"/>
      <c r="D196" s="94"/>
      <c r="E196" s="94"/>
      <c r="F196" s="94"/>
      <c r="G196" s="94"/>
      <c r="H196" s="94"/>
    </row>
    <row r="197" spans="1:8" ht="15.75">
      <c r="A197" s="94"/>
      <c r="B197" s="94"/>
      <c r="C197" s="94"/>
      <c r="D197" s="94"/>
      <c r="E197" s="94"/>
      <c r="F197" s="94"/>
      <c r="G197" s="94"/>
      <c r="H197" s="94"/>
    </row>
    <row r="198" spans="1:8" ht="15.75">
      <c r="A198" s="94"/>
      <c r="B198" s="94"/>
      <c r="C198" s="94"/>
      <c r="D198" s="94"/>
      <c r="E198" s="94"/>
      <c r="F198" s="94"/>
      <c r="G198" s="94"/>
      <c r="H198" s="94"/>
    </row>
    <row r="199" spans="1:8" ht="15.75">
      <c r="A199" s="94"/>
      <c r="B199" s="94"/>
      <c r="C199" s="94"/>
      <c r="D199" s="94"/>
      <c r="E199" s="94"/>
      <c r="F199" s="94"/>
      <c r="G199" s="94"/>
      <c r="H199" s="94"/>
    </row>
    <row r="200" spans="1:8" ht="15.75">
      <c r="A200" s="94"/>
      <c r="B200" s="94"/>
      <c r="C200" s="94"/>
      <c r="D200" s="94"/>
      <c r="E200" s="94"/>
      <c r="F200" s="94"/>
      <c r="G200" s="94"/>
      <c r="H200" s="94"/>
    </row>
    <row r="201" spans="1:8" ht="15.75">
      <c r="A201" s="94"/>
      <c r="B201" s="94"/>
      <c r="C201" s="94"/>
      <c r="D201" s="94"/>
      <c r="E201" s="94"/>
      <c r="F201" s="94"/>
      <c r="G201" s="94"/>
      <c r="H201" s="94"/>
    </row>
    <row r="202" spans="1:8" ht="15.75">
      <c r="A202" s="94"/>
      <c r="B202" s="94"/>
      <c r="C202" s="94"/>
      <c r="D202" s="94"/>
      <c r="E202" s="94"/>
      <c r="F202" s="94"/>
      <c r="G202" s="94"/>
      <c r="H202" s="94"/>
    </row>
    <row r="203" spans="1:8" ht="15.75">
      <c r="A203" s="94"/>
      <c r="B203" s="94"/>
      <c r="C203" s="94"/>
      <c r="D203" s="94"/>
      <c r="E203" s="94"/>
      <c r="F203" s="94"/>
      <c r="G203" s="94"/>
      <c r="H203" s="94"/>
    </row>
    <row r="204" spans="1:8" ht="15.75">
      <c r="A204" s="94"/>
      <c r="B204" s="94"/>
      <c r="C204" s="94"/>
      <c r="D204" s="94"/>
      <c r="E204" s="94"/>
      <c r="F204" s="94"/>
      <c r="G204" s="94"/>
      <c r="H204" s="94"/>
    </row>
    <row r="205" spans="1:8" ht="15.75">
      <c r="A205" s="94"/>
      <c r="B205" s="94"/>
      <c r="C205" s="94"/>
      <c r="D205" s="94"/>
      <c r="E205" s="94"/>
      <c r="F205" s="94"/>
      <c r="G205" s="94"/>
      <c r="H205" s="94"/>
    </row>
    <row r="206" spans="1:8" ht="15.75">
      <c r="A206" s="94"/>
      <c r="B206" s="94"/>
      <c r="C206" s="94"/>
      <c r="D206" s="94"/>
      <c r="E206" s="94"/>
      <c r="F206" s="94"/>
      <c r="G206" s="94"/>
      <c r="H206" s="94"/>
    </row>
    <row r="207" spans="1:8" ht="15.75">
      <c r="A207" s="94"/>
      <c r="B207" s="94"/>
      <c r="C207" s="94"/>
      <c r="D207" s="94"/>
      <c r="E207" s="94"/>
      <c r="F207" s="94"/>
      <c r="G207" s="94"/>
      <c r="H207" s="94"/>
    </row>
    <row r="208" spans="1:8" ht="15.75">
      <c r="A208" s="94"/>
      <c r="B208" s="94"/>
      <c r="C208" s="94"/>
      <c r="D208" s="94"/>
      <c r="E208" s="94"/>
      <c r="F208" s="94"/>
      <c r="G208" s="94"/>
      <c r="H208" s="94"/>
    </row>
    <row r="209" spans="1:8" ht="15.75">
      <c r="A209" s="94"/>
      <c r="B209" s="94"/>
      <c r="C209" s="94"/>
      <c r="D209" s="94"/>
      <c r="E209" s="94"/>
      <c r="F209" s="94"/>
      <c r="G209" s="94"/>
      <c r="H209" s="94"/>
    </row>
    <row r="210" spans="1:8" ht="15.75">
      <c r="A210" s="94"/>
      <c r="B210" s="94"/>
      <c r="C210" s="94"/>
      <c r="D210" s="94"/>
      <c r="E210" s="94"/>
      <c r="F210" s="94"/>
      <c r="G210" s="94"/>
      <c r="H210" s="94"/>
    </row>
    <row r="211" spans="1:8" ht="15.75">
      <c r="A211" s="94"/>
      <c r="B211" s="94"/>
      <c r="C211" s="94"/>
      <c r="D211" s="94"/>
      <c r="E211" s="94"/>
      <c r="F211" s="94"/>
      <c r="G211" s="94"/>
      <c r="H211" s="94"/>
    </row>
    <row r="212" spans="1:8" ht="15.75">
      <c r="A212" s="94"/>
      <c r="B212" s="94"/>
      <c r="C212" s="94"/>
      <c r="D212" s="94"/>
      <c r="E212" s="94"/>
      <c r="F212" s="94"/>
      <c r="G212" s="94"/>
      <c r="H212" s="94"/>
    </row>
    <row r="213" spans="1:8" ht="15.75">
      <c r="A213" s="94"/>
      <c r="B213" s="94"/>
      <c r="C213" s="94"/>
      <c r="D213" s="94"/>
      <c r="E213" s="94"/>
      <c r="F213" s="94"/>
      <c r="G213" s="94"/>
      <c r="H213" s="94"/>
    </row>
    <row r="214" spans="1:8" ht="15.75">
      <c r="A214" s="94"/>
      <c r="B214" s="94"/>
      <c r="C214" s="94"/>
      <c r="D214" s="94"/>
      <c r="E214" s="94"/>
      <c r="F214" s="94"/>
      <c r="G214" s="94"/>
      <c r="H214" s="94"/>
    </row>
    <row r="215" spans="1:8" ht="15.75">
      <c r="A215" s="94"/>
      <c r="B215" s="94"/>
      <c r="C215" s="94"/>
      <c r="D215" s="94"/>
      <c r="E215" s="94"/>
      <c r="F215" s="94"/>
      <c r="G215" s="94"/>
      <c r="H215" s="94"/>
    </row>
    <row r="216" spans="1:8" ht="15.75">
      <c r="A216" s="94"/>
      <c r="B216" s="94"/>
      <c r="C216" s="94"/>
      <c r="D216" s="94"/>
      <c r="E216" s="94"/>
      <c r="F216" s="94"/>
      <c r="G216" s="94"/>
      <c r="H216" s="94"/>
    </row>
    <row r="217" spans="1:8" ht="15.75">
      <c r="A217" s="94"/>
      <c r="B217" s="94"/>
      <c r="C217" s="94"/>
      <c r="D217" s="94"/>
      <c r="E217" s="94"/>
      <c r="F217" s="94"/>
      <c r="G217" s="94"/>
      <c r="H217" s="94"/>
    </row>
    <row r="218" spans="1:8" ht="15.75">
      <c r="A218" s="94"/>
      <c r="B218" s="94"/>
      <c r="C218" s="94"/>
      <c r="D218" s="94"/>
      <c r="E218" s="94"/>
      <c r="F218" s="94"/>
      <c r="G218" s="94"/>
      <c r="H218" s="94"/>
    </row>
    <row r="219" spans="1:8" ht="15.75">
      <c r="A219" s="94"/>
      <c r="B219" s="94"/>
      <c r="C219" s="94"/>
      <c r="D219" s="94"/>
      <c r="E219" s="94"/>
      <c r="F219" s="94"/>
      <c r="G219" s="94"/>
      <c r="H219" s="94"/>
    </row>
    <row r="220" spans="1:8" ht="15.75">
      <c r="A220" s="94"/>
      <c r="B220" s="94"/>
      <c r="C220" s="94"/>
      <c r="D220" s="94"/>
      <c r="E220" s="94"/>
      <c r="F220" s="94"/>
      <c r="G220" s="94"/>
      <c r="H220" s="94"/>
    </row>
    <row r="221" spans="1:8" ht="15.75">
      <c r="A221" s="94"/>
      <c r="B221" s="94"/>
      <c r="C221" s="94"/>
      <c r="D221" s="94"/>
      <c r="E221" s="94"/>
      <c r="F221" s="94"/>
      <c r="G221" s="94"/>
      <c r="H221" s="94"/>
    </row>
    <row r="222" spans="1:8" ht="15.75">
      <c r="A222" s="94"/>
      <c r="B222" s="94"/>
      <c r="C222" s="94"/>
      <c r="D222" s="94"/>
      <c r="E222" s="94"/>
      <c r="F222" s="94"/>
      <c r="G222" s="94"/>
      <c r="H222" s="94"/>
    </row>
    <row r="223" spans="1:8" ht="15.75">
      <c r="A223" s="94"/>
      <c r="B223" s="94"/>
      <c r="C223" s="94"/>
      <c r="D223" s="94"/>
      <c r="E223" s="94"/>
      <c r="F223" s="94"/>
      <c r="G223" s="94"/>
      <c r="H223" s="94"/>
    </row>
    <row r="224" spans="1:8" ht="15.75">
      <c r="A224" s="94"/>
      <c r="B224" s="94"/>
      <c r="C224" s="94"/>
      <c r="D224" s="94"/>
      <c r="E224" s="94"/>
      <c r="F224" s="94"/>
      <c r="G224" s="94"/>
      <c r="H224" s="94"/>
    </row>
    <row r="225" spans="1:8" ht="15.75">
      <c r="A225" s="94"/>
      <c r="B225" s="94"/>
      <c r="C225" s="94"/>
      <c r="D225" s="94"/>
      <c r="E225" s="94"/>
      <c r="F225" s="94"/>
      <c r="G225" s="94"/>
      <c r="H225" s="94"/>
    </row>
    <row r="226" spans="1:8" ht="15.75">
      <c r="A226" s="94"/>
      <c r="B226" s="94"/>
      <c r="C226" s="94"/>
      <c r="D226" s="94"/>
      <c r="E226" s="94"/>
      <c r="F226" s="94"/>
      <c r="G226" s="94"/>
      <c r="H226" s="94"/>
    </row>
    <row r="227" spans="1:8" ht="15.75">
      <c r="A227" s="94"/>
      <c r="B227" s="94"/>
      <c r="C227" s="94"/>
      <c r="D227" s="94"/>
      <c r="E227" s="94"/>
      <c r="F227" s="94"/>
      <c r="G227" s="94"/>
      <c r="H227" s="94"/>
    </row>
    <row r="228" spans="1:8" ht="15.75">
      <c r="A228" s="94"/>
      <c r="B228" s="94"/>
      <c r="C228" s="94"/>
      <c r="D228" s="94"/>
      <c r="E228" s="94"/>
      <c r="F228" s="94"/>
      <c r="G228" s="94"/>
      <c r="H228" s="94"/>
    </row>
  </sheetData>
  <mergeCells count="6">
    <mergeCell ref="J1:O1"/>
    <mergeCell ref="A2:H2"/>
    <mergeCell ref="J2:O3"/>
    <mergeCell ref="K4:L5"/>
    <mergeCell ref="J4:J6"/>
    <mergeCell ref="M4:O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F58"/>
  <sheetViews>
    <sheetView workbookViewId="0" topLeftCell="A1">
      <selection activeCell="F10" sqref="F10"/>
    </sheetView>
  </sheetViews>
  <sheetFormatPr defaultColWidth="9.00390625" defaultRowHeight="12.75"/>
  <cols>
    <col min="1" max="1" width="15.625" style="54" customWidth="1"/>
    <col min="2" max="2" width="15.25390625" style="54" customWidth="1"/>
    <col min="3" max="3" width="16.375" style="54" customWidth="1"/>
    <col min="4" max="4" width="30.625" style="54" customWidth="1"/>
    <col min="5" max="16384" width="9.125" style="54" customWidth="1"/>
  </cols>
  <sheetData>
    <row r="1" spans="1:4" ht="15.75" customHeight="1" thickBot="1">
      <c r="A1" s="182" t="s">
        <v>93</v>
      </c>
      <c r="B1" s="183"/>
      <c r="C1" s="183"/>
      <c r="D1" s="184"/>
    </row>
    <row r="2" spans="1:4" ht="76.5" customHeight="1" thickBot="1">
      <c r="A2" s="90" t="s">
        <v>104</v>
      </c>
      <c r="B2" s="90" t="s">
        <v>105</v>
      </c>
      <c r="C2" s="90" t="s">
        <v>106</v>
      </c>
      <c r="D2" s="90" t="s">
        <v>112</v>
      </c>
    </row>
    <row r="3" spans="1:4" ht="19.5" customHeight="1">
      <c r="A3" s="77" t="s">
        <v>107</v>
      </c>
      <c r="B3" s="78">
        <v>1.3</v>
      </c>
      <c r="C3" s="78">
        <v>0.65</v>
      </c>
      <c r="D3" s="180" t="s">
        <v>113</v>
      </c>
    </row>
    <row r="4" spans="1:4" ht="15.75">
      <c r="A4" s="79" t="s">
        <v>108</v>
      </c>
      <c r="B4" s="33">
        <v>1.2</v>
      </c>
      <c r="C4" s="33">
        <v>0.8</v>
      </c>
      <c r="D4" s="181"/>
    </row>
    <row r="5" spans="1:4" ht="15.75">
      <c r="A5" s="79" t="s">
        <v>109</v>
      </c>
      <c r="B5" s="33">
        <v>1.2</v>
      </c>
      <c r="C5" s="33">
        <v>0.8</v>
      </c>
      <c r="D5" s="181"/>
    </row>
    <row r="6" spans="1:4" ht="15.75">
      <c r="A6" s="79" t="s">
        <v>116</v>
      </c>
      <c r="B6" s="33"/>
      <c r="C6" s="33" t="s">
        <v>117</v>
      </c>
      <c r="D6" s="181"/>
    </row>
    <row r="7" spans="1:4" ht="15.75">
      <c r="A7" s="79" t="s">
        <v>118</v>
      </c>
      <c r="B7" s="33"/>
      <c r="C7" s="33">
        <v>0.4</v>
      </c>
      <c r="D7" s="181"/>
    </row>
    <row r="8" spans="1:4" ht="15.75">
      <c r="A8" s="79" t="s">
        <v>110</v>
      </c>
      <c r="B8" s="33">
        <v>1.15</v>
      </c>
      <c r="C8" s="33">
        <v>0.9</v>
      </c>
      <c r="D8" s="181"/>
    </row>
    <row r="9" spans="1:4" ht="15.75">
      <c r="A9" s="79" t="s">
        <v>111</v>
      </c>
      <c r="B9" s="33">
        <v>1.15</v>
      </c>
      <c r="C9" s="33">
        <v>0.9</v>
      </c>
      <c r="D9" s="181"/>
    </row>
    <row r="10" spans="1:4" ht="31.5">
      <c r="A10" s="79" t="s">
        <v>119</v>
      </c>
      <c r="B10" s="33">
        <v>1.1</v>
      </c>
      <c r="C10" s="33">
        <v>0.96</v>
      </c>
      <c r="D10" s="181"/>
    </row>
    <row r="11" spans="1:4" ht="78.75">
      <c r="A11" s="79" t="s">
        <v>114</v>
      </c>
      <c r="B11" s="33">
        <v>1.1</v>
      </c>
      <c r="C11" s="33">
        <v>0.935</v>
      </c>
      <c r="D11" s="80" t="s">
        <v>115</v>
      </c>
    </row>
    <row r="12" spans="1:4" ht="15.75">
      <c r="A12" s="81"/>
      <c r="B12" s="33"/>
      <c r="C12" s="33"/>
      <c r="D12" s="80"/>
    </row>
    <row r="13" spans="1:4" ht="15.75">
      <c r="A13" s="81"/>
      <c r="B13" s="33"/>
      <c r="C13" s="33"/>
      <c r="D13" s="80"/>
    </row>
    <row r="14" spans="1:4" ht="15.75">
      <c r="A14" s="81"/>
      <c r="B14" s="33"/>
      <c r="C14" s="33"/>
      <c r="D14" s="80"/>
    </row>
    <row r="15" spans="1:4" ht="16.5" thickBot="1">
      <c r="A15" s="82"/>
      <c r="B15" s="83"/>
      <c r="C15" s="83"/>
      <c r="D15" s="84"/>
    </row>
    <row r="16" spans="1:4" ht="15.75">
      <c r="A16" s="58"/>
      <c r="B16" s="45"/>
      <c r="C16" s="45"/>
      <c r="D16" s="59"/>
    </row>
    <row r="17" spans="1:4" ht="16.5" thickBot="1">
      <c r="A17" s="58"/>
      <c r="B17" s="45"/>
      <c r="C17" s="45"/>
      <c r="D17" s="59"/>
    </row>
    <row r="18" spans="1:6" ht="36.75" customHeight="1" thickBot="1">
      <c r="A18" s="174" t="s">
        <v>130</v>
      </c>
      <c r="B18" s="175"/>
      <c r="C18" s="175"/>
      <c r="D18" s="175"/>
      <c r="E18" s="175"/>
      <c r="F18" s="176"/>
    </row>
    <row r="19" spans="1:6" ht="15.75">
      <c r="A19" s="60"/>
      <c r="B19" s="59"/>
      <c r="C19" s="59"/>
      <c r="D19" s="61"/>
      <c r="E19" s="59"/>
      <c r="F19" s="61"/>
    </row>
    <row r="20" spans="1:6" ht="12.75" customHeight="1">
      <c r="A20" s="178" t="s">
        <v>120</v>
      </c>
      <c r="B20" s="179"/>
      <c r="C20" s="59"/>
      <c r="D20" s="61"/>
      <c r="E20" s="59"/>
      <c r="F20" s="61"/>
    </row>
    <row r="21" spans="1:6" ht="62.25" customHeight="1">
      <c r="A21" s="60" t="s">
        <v>121</v>
      </c>
      <c r="B21" s="59" t="s">
        <v>122</v>
      </c>
      <c r="C21" s="59"/>
      <c r="D21" s="61"/>
      <c r="E21" s="59"/>
      <c r="F21" s="61"/>
    </row>
    <row r="22" spans="1:6" ht="31.5">
      <c r="A22" s="62" t="s">
        <v>124</v>
      </c>
      <c r="B22" s="45">
        <v>1</v>
      </c>
      <c r="C22" s="45"/>
      <c r="D22" s="61"/>
      <c r="E22" s="59"/>
      <c r="F22" s="61"/>
    </row>
    <row r="23" spans="1:6" ht="63">
      <c r="A23" s="62" t="s">
        <v>125</v>
      </c>
      <c r="B23" s="45">
        <v>1</v>
      </c>
      <c r="C23" s="45"/>
      <c r="D23" s="61"/>
      <c r="E23" s="59"/>
      <c r="F23" s="61"/>
    </row>
    <row r="24" spans="1:6" ht="110.25">
      <c r="A24" s="62" t="s">
        <v>126</v>
      </c>
      <c r="B24" s="45">
        <v>1</v>
      </c>
      <c r="C24" s="45"/>
      <c r="D24" s="61"/>
      <c r="E24" s="59"/>
      <c r="F24" s="61"/>
    </row>
    <row r="25" spans="1:6" ht="47.25">
      <c r="A25" s="62" t="s">
        <v>127</v>
      </c>
      <c r="B25" s="45" t="s">
        <v>123</v>
      </c>
      <c r="C25" s="45"/>
      <c r="D25" s="61"/>
      <c r="E25" s="59"/>
      <c r="F25" s="61"/>
    </row>
    <row r="26" spans="1:6" ht="47.25">
      <c r="A26" s="62" t="s">
        <v>128</v>
      </c>
      <c r="B26" s="45" t="s">
        <v>123</v>
      </c>
      <c r="C26" s="45"/>
      <c r="D26" s="61"/>
      <c r="E26" s="59"/>
      <c r="F26" s="61"/>
    </row>
    <row r="27" spans="1:6" ht="94.5">
      <c r="A27" s="62" t="s">
        <v>129</v>
      </c>
      <c r="B27" s="45" t="s">
        <v>123</v>
      </c>
      <c r="C27" s="45"/>
      <c r="D27" s="61"/>
      <c r="E27" s="59"/>
      <c r="F27" s="61"/>
    </row>
    <row r="28" spans="1:6" ht="15.75">
      <c r="A28" s="62"/>
      <c r="B28" s="45"/>
      <c r="C28" s="45"/>
      <c r="D28" s="61"/>
      <c r="E28" s="59"/>
      <c r="F28" s="61"/>
    </row>
    <row r="29" spans="1:6" ht="15.75">
      <c r="A29" s="62"/>
      <c r="B29" s="45"/>
      <c r="C29" s="45"/>
      <c r="D29" s="61"/>
      <c r="E29" s="59"/>
      <c r="F29" s="61"/>
    </row>
    <row r="30" spans="1:6" ht="15.75">
      <c r="A30" s="62"/>
      <c r="B30" s="45"/>
      <c r="C30" s="45"/>
      <c r="D30" s="61"/>
      <c r="E30" s="59"/>
      <c r="F30" s="61"/>
    </row>
    <row r="31" spans="1:6" ht="15.75">
      <c r="A31" s="62"/>
      <c r="B31" s="45"/>
      <c r="C31" s="45"/>
      <c r="D31" s="61"/>
      <c r="E31" s="59"/>
      <c r="F31" s="61"/>
    </row>
    <row r="32" spans="1:6" ht="15.75">
      <c r="A32" s="62"/>
      <c r="B32" s="45"/>
      <c r="C32" s="45"/>
      <c r="D32" s="61"/>
      <c r="E32" s="59"/>
      <c r="F32" s="61"/>
    </row>
    <row r="33" spans="1:6" ht="15.75">
      <c r="A33" s="62"/>
      <c r="B33" s="45"/>
      <c r="C33" s="45"/>
      <c r="D33" s="61"/>
      <c r="E33" s="59"/>
      <c r="F33" s="61"/>
    </row>
    <row r="34" spans="1:6" ht="15.75">
      <c r="A34" s="63"/>
      <c r="B34" s="45"/>
      <c r="C34" s="45"/>
      <c r="D34" s="61"/>
      <c r="E34" s="59"/>
      <c r="F34" s="61"/>
    </row>
    <row r="35" spans="1:6" ht="15.75">
      <c r="A35" s="63"/>
      <c r="B35" s="45"/>
      <c r="C35" s="45"/>
      <c r="D35" s="61"/>
      <c r="E35" s="59"/>
      <c r="F35" s="61"/>
    </row>
    <row r="36" spans="1:6" ht="15.75">
      <c r="A36" s="63"/>
      <c r="B36" s="45"/>
      <c r="C36" s="45"/>
      <c r="D36" s="61"/>
      <c r="E36" s="59"/>
      <c r="F36" s="61"/>
    </row>
    <row r="37" spans="1:6" ht="15.75">
      <c r="A37" s="60"/>
      <c r="B37" s="59"/>
      <c r="C37" s="59"/>
      <c r="D37" s="61"/>
      <c r="E37" s="59"/>
      <c r="F37" s="61"/>
    </row>
    <row r="38" spans="1:6" ht="15.75">
      <c r="A38" s="60"/>
      <c r="B38" s="59"/>
      <c r="C38" s="59"/>
      <c r="D38" s="61"/>
      <c r="E38" s="59"/>
      <c r="F38" s="61"/>
    </row>
    <row r="39" spans="1:6" ht="15.75">
      <c r="A39" s="60"/>
      <c r="B39" s="59"/>
      <c r="C39" s="59"/>
      <c r="D39" s="61"/>
      <c r="E39" s="59"/>
      <c r="F39" s="61"/>
    </row>
    <row r="40" spans="1:6" ht="15.75">
      <c r="A40" s="60"/>
      <c r="B40" s="59"/>
      <c r="C40" s="59"/>
      <c r="D40" s="61"/>
      <c r="E40" s="59"/>
      <c r="F40" s="61"/>
    </row>
    <row r="41" spans="1:6" ht="15.75">
      <c r="A41" s="60"/>
      <c r="B41" s="59"/>
      <c r="C41" s="59"/>
      <c r="D41" s="61"/>
      <c r="E41" s="59"/>
      <c r="F41" s="61"/>
    </row>
    <row r="42" spans="1:6" ht="15.75">
      <c r="A42" s="60"/>
      <c r="B42" s="59"/>
      <c r="C42" s="59"/>
      <c r="D42" s="61"/>
      <c r="E42" s="59"/>
      <c r="F42" s="61"/>
    </row>
    <row r="43" spans="1:6" ht="15.75">
      <c r="A43" s="60"/>
      <c r="B43" s="59"/>
      <c r="C43" s="59"/>
      <c r="D43" s="61"/>
      <c r="E43" s="59"/>
      <c r="F43" s="61"/>
    </row>
    <row r="44" spans="1:6" ht="15.75">
      <c r="A44" s="60"/>
      <c r="B44" s="59"/>
      <c r="C44" s="59"/>
      <c r="D44" s="61"/>
      <c r="E44" s="59"/>
      <c r="F44" s="61"/>
    </row>
    <row r="45" spans="1:6" ht="15.75">
      <c r="A45" s="60"/>
      <c r="B45" s="59"/>
      <c r="C45" s="59"/>
      <c r="D45" s="61"/>
      <c r="E45" s="59"/>
      <c r="F45" s="61"/>
    </row>
    <row r="46" spans="1:6" ht="15.75">
      <c r="A46" s="60"/>
      <c r="B46" s="59"/>
      <c r="C46" s="59"/>
      <c r="D46" s="61"/>
      <c r="E46" s="59"/>
      <c r="F46" s="61"/>
    </row>
    <row r="47" spans="1:6" ht="15.75">
      <c r="A47" s="60"/>
      <c r="B47" s="59"/>
      <c r="C47" s="59"/>
      <c r="D47" s="61"/>
      <c r="E47" s="59"/>
      <c r="F47" s="61"/>
    </row>
    <row r="48" spans="1:6" ht="15.75">
      <c r="A48" s="60"/>
      <c r="B48" s="59"/>
      <c r="C48" s="59"/>
      <c r="D48" s="61"/>
      <c r="E48" s="59"/>
      <c r="F48" s="61"/>
    </row>
    <row r="49" spans="1:6" ht="15.75">
      <c r="A49" s="60"/>
      <c r="B49" s="59"/>
      <c r="C49" s="59"/>
      <c r="D49" s="61"/>
      <c r="E49" s="59"/>
      <c r="F49" s="61"/>
    </row>
    <row r="50" spans="1:6" ht="15.75">
      <c r="A50" s="60"/>
      <c r="B50" s="59"/>
      <c r="C50" s="59"/>
      <c r="D50" s="61"/>
      <c r="E50" s="59"/>
      <c r="F50" s="61"/>
    </row>
    <row r="51" spans="1:6" ht="15.75">
      <c r="A51" s="60"/>
      <c r="B51" s="59"/>
      <c r="C51" s="59"/>
      <c r="D51" s="61"/>
      <c r="E51" s="59"/>
      <c r="F51" s="61"/>
    </row>
    <row r="52" spans="1:6" ht="15.75">
      <c r="A52" s="60"/>
      <c r="B52" s="59"/>
      <c r="C52" s="59"/>
      <c r="D52" s="61"/>
      <c r="E52" s="59"/>
      <c r="F52" s="61"/>
    </row>
    <row r="53" spans="1:6" ht="15.75">
      <c r="A53" s="60"/>
      <c r="B53" s="59"/>
      <c r="C53" s="59"/>
      <c r="D53" s="61"/>
      <c r="E53" s="59"/>
      <c r="F53" s="61"/>
    </row>
    <row r="54" spans="1:6" ht="15.75">
      <c r="A54" s="60"/>
      <c r="B54" s="59"/>
      <c r="C54" s="59"/>
      <c r="D54" s="61"/>
      <c r="E54" s="59"/>
      <c r="F54" s="61"/>
    </row>
    <row r="55" spans="1:6" ht="15.75">
      <c r="A55" s="60"/>
      <c r="B55" s="59"/>
      <c r="C55" s="59"/>
      <c r="D55" s="61"/>
      <c r="E55" s="59"/>
      <c r="F55" s="61"/>
    </row>
    <row r="56" spans="1:6" ht="15.75">
      <c r="A56" s="60"/>
      <c r="B56" s="59"/>
      <c r="C56" s="59"/>
      <c r="D56" s="61"/>
      <c r="E56" s="59"/>
      <c r="F56" s="61"/>
    </row>
    <row r="57" spans="1:6" ht="15.75">
      <c r="A57" s="60"/>
      <c r="B57" s="59"/>
      <c r="C57" s="59"/>
      <c r="D57" s="61"/>
      <c r="E57" s="59"/>
      <c r="F57" s="61"/>
    </row>
    <row r="58" spans="1:6" ht="16.5" thickBot="1">
      <c r="A58" s="64"/>
      <c r="B58" s="65"/>
      <c r="C58" s="65"/>
      <c r="D58" s="65"/>
      <c r="E58" s="65"/>
      <c r="F58" s="66"/>
    </row>
  </sheetData>
  <mergeCells count="4">
    <mergeCell ref="A20:B20"/>
    <mergeCell ref="D3:D10"/>
    <mergeCell ref="A1:D1"/>
    <mergeCell ref="A18:F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storoguk</dc:creator>
  <cp:keywords/>
  <dc:description/>
  <cp:lastModifiedBy>XTreme.ws</cp:lastModifiedBy>
  <dcterms:created xsi:type="dcterms:W3CDTF">2016-05-23T09:51:55Z</dcterms:created>
  <dcterms:modified xsi:type="dcterms:W3CDTF">2016-06-11T15:31:06Z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